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2024  godina\Planiranje 2025.-2027\"/>
    </mc:Choice>
  </mc:AlternateContent>
  <xr:revisionPtr revIDLastSave="0" documentId="13_ncr:1_{B7902924-BE5C-48DB-965E-EA119A4E8590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4">'POSEBNI DIO'!$A$1:$F$138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D10" i="3"/>
  <c r="D21" i="3"/>
  <c r="C11" i="3" l="1"/>
  <c r="B11" i="3"/>
  <c r="F131" i="7"/>
  <c r="F132" i="7"/>
  <c r="F133" i="7"/>
  <c r="F134" i="7"/>
  <c r="E131" i="7"/>
  <c r="E132" i="7"/>
  <c r="E133" i="7"/>
  <c r="E134" i="7"/>
  <c r="F38" i="7"/>
  <c r="E38" i="7"/>
  <c r="D38" i="7"/>
  <c r="D99" i="7"/>
  <c r="D100" i="7"/>
  <c r="E81" i="7" l="1"/>
  <c r="E80" i="7" s="1"/>
  <c r="E79" i="7" s="1"/>
  <c r="D82" i="7"/>
  <c r="D81" i="7" s="1"/>
  <c r="E82" i="7"/>
  <c r="D86" i="7"/>
  <c r="D85" i="7" s="1"/>
  <c r="F62" i="7"/>
  <c r="F61" i="7" s="1"/>
  <c r="F60" i="7" s="1"/>
  <c r="E61" i="7"/>
  <c r="E60" i="7" s="1"/>
  <c r="D62" i="7"/>
  <c r="D61" i="7" s="1"/>
  <c r="D60" i="7" s="1"/>
  <c r="F57" i="7"/>
  <c r="F56" i="7" s="1"/>
  <c r="E57" i="7"/>
  <c r="E56" i="7" s="1"/>
  <c r="D57" i="7"/>
  <c r="D56" i="7" s="1"/>
  <c r="D51" i="7"/>
  <c r="F46" i="7"/>
  <c r="F47" i="7"/>
  <c r="E47" i="7"/>
  <c r="E46" i="7" s="1"/>
  <c r="D47" i="7"/>
  <c r="D46" i="7" s="1"/>
  <c r="F40" i="7"/>
  <c r="E40" i="7"/>
  <c r="D40" i="7"/>
  <c r="F31" i="7"/>
  <c r="E31" i="7"/>
  <c r="D31" i="7"/>
  <c r="F35" i="7"/>
  <c r="E35" i="7"/>
  <c r="D35" i="7"/>
  <c r="D30" i="7" s="1"/>
  <c r="D29" i="7" s="1"/>
  <c r="D28" i="7" s="1"/>
  <c r="F17" i="7"/>
  <c r="F16" i="7" s="1"/>
  <c r="F15" i="7" s="1"/>
  <c r="F9" i="7" s="1"/>
  <c r="F8" i="7" s="1"/>
  <c r="F7" i="7" s="1"/>
  <c r="F6" i="7" s="1"/>
  <c r="E17" i="7"/>
  <c r="E16" i="7" s="1"/>
  <c r="E15" i="7" s="1"/>
  <c r="E9" i="7" s="1"/>
  <c r="E8" i="7" s="1"/>
  <c r="E7" i="7" s="1"/>
  <c r="E6" i="7" s="1"/>
  <c r="D17" i="7"/>
  <c r="D16" i="7" s="1"/>
  <c r="D15" i="7" s="1"/>
  <c r="D9" i="7" s="1"/>
  <c r="D8" i="7" s="1"/>
  <c r="D7" i="7" s="1"/>
  <c r="D6" i="7" s="1"/>
  <c r="F12" i="7"/>
  <c r="F11" i="7" s="1"/>
  <c r="F10" i="7" s="1"/>
  <c r="E12" i="7"/>
  <c r="E11" i="7" s="1"/>
  <c r="E10" i="7" s="1"/>
  <c r="D12" i="7"/>
  <c r="D11" i="7" s="1"/>
  <c r="D10" i="7" s="1"/>
  <c r="D134" i="7"/>
  <c r="D133" i="7" s="1"/>
  <c r="D132" i="7" s="1"/>
  <c r="D131" i="7" s="1"/>
  <c r="C134" i="7"/>
  <c r="C104" i="7"/>
  <c r="C96" i="7"/>
  <c r="C90" i="7"/>
  <c r="C89" i="7" s="1"/>
  <c r="C86" i="7"/>
  <c r="C85" i="7" s="1"/>
  <c r="C82" i="7"/>
  <c r="C81" i="7" s="1"/>
  <c r="C43" i="7"/>
  <c r="C40" i="7" s="1"/>
  <c r="D80" i="7" l="1"/>
  <c r="D79" i="7" s="1"/>
  <c r="C80" i="7"/>
  <c r="C79" i="7" s="1"/>
  <c r="F30" i="7"/>
  <c r="F29" i="7" s="1"/>
  <c r="F28" i="7" s="1"/>
  <c r="B129" i="7"/>
  <c r="B118" i="7"/>
  <c r="B117" i="7" s="1"/>
  <c r="B108" i="7"/>
  <c r="B104" i="7" s="1"/>
  <c r="B81" i="7"/>
  <c r="B72" i="7"/>
  <c r="B71" i="7" s="1"/>
  <c r="B70" i="7" s="1"/>
  <c r="B69" i="7" s="1"/>
  <c r="B62" i="7"/>
  <c r="B57" i="7"/>
  <c r="B56" i="7" s="1"/>
  <c r="D11" i="5"/>
  <c r="D10" i="5" s="1"/>
  <c r="C10" i="5"/>
  <c r="C11" i="5"/>
  <c r="B11" i="5"/>
  <c r="B10" i="5"/>
  <c r="D100" i="3"/>
  <c r="D99" i="3" s="1"/>
  <c r="D90" i="3"/>
  <c r="F90" i="3"/>
  <c r="F80" i="3"/>
  <c r="E80" i="3"/>
  <c r="F86" i="3"/>
  <c r="E86" i="3"/>
  <c r="E79" i="3" s="1"/>
  <c r="D86" i="3"/>
  <c r="D80" i="3"/>
  <c r="F71" i="3"/>
  <c r="F70" i="3" s="1"/>
  <c r="E71" i="3"/>
  <c r="E70" i="3" s="1"/>
  <c r="D71" i="3"/>
  <c r="D70" i="3" s="1"/>
  <c r="F63" i="3"/>
  <c r="D63" i="3"/>
  <c r="F67" i="3"/>
  <c r="E67" i="3"/>
  <c r="D67" i="3"/>
  <c r="E55" i="3"/>
  <c r="D55" i="3"/>
  <c r="F58" i="3"/>
  <c r="F54" i="3" s="1"/>
  <c r="E58" i="3"/>
  <c r="D58" i="3"/>
  <c r="F32" i="3"/>
  <c r="E32" i="3"/>
  <c r="D32" i="3"/>
  <c r="F34" i="3"/>
  <c r="E34" i="3"/>
  <c r="D34" i="3"/>
  <c r="F21" i="3"/>
  <c r="F11" i="3" s="1"/>
  <c r="E21" i="3"/>
  <c r="D11" i="3"/>
  <c r="F16" i="3"/>
  <c r="F15" i="3" s="1"/>
  <c r="E16" i="3"/>
  <c r="D16" i="3"/>
  <c r="D15" i="3" s="1"/>
  <c r="C71" i="3"/>
  <c r="C55" i="3"/>
  <c r="C58" i="3"/>
  <c r="C38" i="3"/>
  <c r="C35" i="3"/>
  <c r="C28" i="3"/>
  <c r="C22" i="3"/>
  <c r="C21" i="3" s="1"/>
  <c r="C16" i="3"/>
  <c r="B55" i="3"/>
  <c r="B108" i="3"/>
  <c r="B107" i="3"/>
  <c r="B104" i="3"/>
  <c r="B96" i="3"/>
  <c r="B86" i="3"/>
  <c r="B80" i="3"/>
  <c r="B79" i="3" s="1"/>
  <c r="B71" i="3"/>
  <c r="B70" i="3" s="1"/>
  <c r="B67" i="3"/>
  <c r="B62" i="3" s="1"/>
  <c r="B58" i="3"/>
  <c r="B35" i="3"/>
  <c r="B13" i="3"/>
  <c r="B12" i="3" s="1"/>
  <c r="F9" i="3" l="1"/>
  <c r="E9" i="3"/>
  <c r="E11" i="3"/>
  <c r="F62" i="3"/>
  <c r="F53" i="3" s="1"/>
  <c r="F52" i="3" s="1"/>
  <c r="D54" i="3"/>
  <c r="F79" i="3"/>
  <c r="D9" i="3"/>
  <c r="D62" i="3"/>
  <c r="E54" i="3"/>
  <c r="E53" i="3" s="1"/>
  <c r="E52" i="3" s="1"/>
  <c r="C54" i="3"/>
  <c r="D79" i="3"/>
  <c r="B54" i="3"/>
  <c r="J8" i="1"/>
  <c r="I8" i="1"/>
  <c r="H8" i="1"/>
  <c r="J11" i="1"/>
  <c r="I11" i="1"/>
  <c r="H11" i="1"/>
  <c r="D53" i="3" l="1"/>
  <c r="D52" i="3" s="1"/>
  <c r="G8" i="1"/>
  <c r="G11" i="1"/>
  <c r="F30" i="1"/>
  <c r="F8" i="1"/>
  <c r="F11" i="1"/>
  <c r="G14" i="1" l="1"/>
  <c r="C72" i="7"/>
  <c r="C71" i="7" s="1"/>
  <c r="C70" i="7" s="1"/>
  <c r="C69" i="7" s="1"/>
  <c r="C47" i="7"/>
  <c r="C46" i="7" s="1"/>
  <c r="C62" i="7"/>
  <c r="H14" i="1" l="1"/>
  <c r="C42" i="3" l="1"/>
  <c r="C32" i="3"/>
  <c r="C15" i="3" l="1"/>
  <c r="C12" i="3"/>
  <c r="C9" i="3" s="1"/>
  <c r="G27" i="1" l="1"/>
  <c r="C133" i="7" l="1"/>
  <c r="C132" i="7" s="1"/>
  <c r="C131" i="7" s="1"/>
  <c r="C114" i="7"/>
  <c r="C110" i="7" s="1"/>
  <c r="C101" i="7"/>
  <c r="C95" i="7"/>
  <c r="C94" i="7" s="1"/>
  <c r="C93" i="7" s="1"/>
  <c r="C76" i="7"/>
  <c r="C75" i="7" s="1"/>
  <c r="C67" i="7"/>
  <c r="C57" i="7"/>
  <c r="C56" i="7" s="1"/>
  <c r="C52" i="7"/>
  <c r="C51" i="7" s="1"/>
  <c r="C39" i="7"/>
  <c r="C31" i="7"/>
  <c r="C35" i="7"/>
  <c r="C20" i="7"/>
  <c r="C16" i="7"/>
  <c r="C15" i="7" s="1"/>
  <c r="C18" i="7"/>
  <c r="C12" i="7"/>
  <c r="C11" i="7" s="1"/>
  <c r="C10" i="7" s="1"/>
  <c r="B12" i="7"/>
  <c r="B11" i="7" s="1"/>
  <c r="B10" i="7" s="1"/>
  <c r="B134" i="7"/>
  <c r="B133" i="7" s="1"/>
  <c r="B132" i="7" s="1"/>
  <c r="B131" i="7" s="1"/>
  <c r="B126" i="7"/>
  <c r="B125" i="7" s="1"/>
  <c r="B121" i="7"/>
  <c r="B120" i="7" s="1"/>
  <c r="B116" i="7" s="1"/>
  <c r="B114" i="7"/>
  <c r="B110" i="7" s="1"/>
  <c r="B102" i="7"/>
  <c r="B101" i="7" s="1"/>
  <c r="B96" i="7"/>
  <c r="B95" i="7" s="1"/>
  <c r="B94" i="7" s="1"/>
  <c r="B93" i="7" s="1"/>
  <c r="B90" i="7"/>
  <c r="B89" i="7" s="1"/>
  <c r="B86" i="7"/>
  <c r="B85" i="7" s="1"/>
  <c r="B80" i="7" s="1"/>
  <c r="B79" i="7" s="1"/>
  <c r="B77" i="7"/>
  <c r="B76" i="7" s="1"/>
  <c r="B67" i="7"/>
  <c r="B61" i="7" s="1"/>
  <c r="B41" i="7"/>
  <c r="B52" i="7"/>
  <c r="B51" i="7" s="1"/>
  <c r="B50" i="7" s="1"/>
  <c r="B31" i="7"/>
  <c r="B35" i="7"/>
  <c r="B40" i="7" l="1"/>
  <c r="B39" i="7" s="1"/>
  <c r="C100" i="7"/>
  <c r="C116" i="7"/>
  <c r="C50" i="7"/>
  <c r="C19" i="7"/>
  <c r="C61" i="7"/>
  <c r="C60" i="7" s="1"/>
  <c r="C30" i="7"/>
  <c r="C29" i="7" s="1"/>
  <c r="C9" i="7"/>
  <c r="B75" i="7"/>
  <c r="B60" i="7"/>
  <c r="B30" i="7"/>
  <c r="B28" i="7" s="1"/>
  <c r="B100" i="7"/>
  <c r="B99" i="7" s="1"/>
  <c r="B23" i="7"/>
  <c r="B17" i="7"/>
  <c r="B16" i="7" s="1"/>
  <c r="B15" i="7" s="1"/>
  <c r="B9" i="7" l="1"/>
  <c r="C38" i="7"/>
  <c r="C99" i="7"/>
  <c r="B38" i="7"/>
  <c r="B8" i="7" s="1"/>
  <c r="B6" i="7" s="1"/>
  <c r="B29" i="7"/>
  <c r="C28" i="7"/>
  <c r="F11" i="5"/>
  <c r="F10" i="5" s="1"/>
  <c r="E11" i="5"/>
  <c r="E10" i="5" s="1"/>
  <c r="C6" i="7" l="1"/>
  <c r="C7" i="7" s="1"/>
  <c r="C8" i="7" s="1"/>
  <c r="B7" i="7"/>
  <c r="C108" i="3"/>
  <c r="C107" i="3" s="1"/>
  <c r="C104" i="3"/>
  <c r="C100" i="3"/>
  <c r="B100" i="3"/>
  <c r="C96" i="3"/>
  <c r="C91" i="3"/>
  <c r="C90" i="3" s="1"/>
  <c r="B91" i="3"/>
  <c r="B90" i="3" s="1"/>
  <c r="C86" i="3"/>
  <c r="C80" i="3"/>
  <c r="B75" i="3"/>
  <c r="C70" i="3"/>
  <c r="C67" i="3"/>
  <c r="C63" i="3"/>
  <c r="B15" i="3"/>
  <c r="B9" i="3" l="1"/>
  <c r="C99" i="3"/>
  <c r="C79" i="3"/>
  <c r="B99" i="3"/>
  <c r="B95" i="3"/>
  <c r="B78" i="3" s="1"/>
  <c r="B53" i="3" s="1"/>
  <c r="B52" i="3" s="1"/>
  <c r="C62" i="3"/>
  <c r="C53" i="3" s="1"/>
  <c r="C52" i="3" s="1"/>
  <c r="C95" i="3"/>
  <c r="J14" i="1" l="1"/>
  <c r="I14" i="1"/>
  <c r="F14" i="1" l="1"/>
</calcChain>
</file>

<file path=xl/sharedStrings.xml><?xml version="1.0" encoding="utf-8"?>
<sst xmlns="http://schemas.openxmlformats.org/spreadsheetml/2006/main" count="338" uniqueCount="135">
  <si>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</si>
  <si>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</si>
  <si>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</si>
  <si>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</si>
  <si>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</si>
  <si>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</si>
  <si>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</si>
  <si>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</si>
  <si>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</si>
  <si>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</si>
  <si>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</si>
  <si>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</si>
  <si>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</si>
  <si>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</si>
  <si>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</si>
  <si>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</si>
  <si>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</si>
  <si>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</si>
  <si>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</si>
  <si>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</si>
  <si>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</si>
  <si>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</si>
  <si>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</si>
  <si>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</si>
  <si>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</si>
  <si>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</si>
  <si>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</si>
  <si>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</si>
  <si>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</si>
  <si>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</si>
  <si>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C) PRENESENI VIŠAK ILI PRENESENI MANJAK I VIŠEGODIŠNJI PLAN URAVNOTEŽENJA</t>
  </si>
  <si>
    <t>Naziv</t>
  </si>
  <si>
    <t>Financijski plan Trgovačko ugostiteljske škole za 2025. i projekcije  za 2025. i 2026. godinu</t>
  </si>
  <si>
    <t>Projekcija proračuna
za 2026.</t>
  </si>
  <si>
    <t>09 Obrazovanje</t>
  </si>
  <si>
    <t xml:space="preserve">VIŠAK  IZ PRETHODNE  GODINE KOJI ĆE SE RASPOREDITI </t>
  </si>
  <si>
    <t>Oznaka</t>
  </si>
  <si>
    <t>Projekcija 2026.</t>
  </si>
  <si>
    <t>6 Prihodi poslovanja</t>
  </si>
  <si>
    <t>63 Pomoći iz inozemstva i od subjekata unutar općeg proračuna</t>
  </si>
  <si>
    <t>5 POMOĆI</t>
  </si>
  <si>
    <t>51 Pomoći</t>
  </si>
  <si>
    <t>64 Prihodi od imovine</t>
  </si>
  <si>
    <t>65 Prihodi od upravnih i administrativnih pristojbi, pristojbi po posebnim propisima i naknada</t>
  </si>
  <si>
    <t>7 Namjenski primici od zaduživanja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</si>
  <si>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</si>
  <si>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</si>
  <si>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</si>
  <si>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3 Rashodi poslovanja</t>
  </si>
  <si>
    <t>31 Rashodi za zaposlene</t>
  </si>
  <si>
    <t>32 Materijalni rashodi</t>
  </si>
  <si>
    <t>34 Financijski rashodi</t>
  </si>
  <si>
    <t>4 Rashodi za nabavu nefinancijske imovine</t>
  </si>
  <si>
    <t>42 Rashodi za nabavu proizvedene dugotrajne imovine</t>
  </si>
  <si>
    <t>45 Rashodi za dodatna ulaganja na nefinancijskoj imovini</t>
  </si>
  <si>
    <t>37 Naknade građanima i kućanstvima na temelju osiguranja i druge naknade</t>
  </si>
  <si>
    <t>38 Ostali rashodi</t>
  </si>
  <si>
    <t>SVEUKUPNO</t>
  </si>
  <si>
    <t>GLAVA: 32 TRGOVAČKA-UGOSTILJSKA ŠKOLA KARLOVAC</t>
  </si>
  <si>
    <t>izvor: 01 Opći prihodi i primici</t>
  </si>
  <si>
    <t>izvor: 03 Vlastiti prihodi</t>
  </si>
  <si>
    <t>izvor: 05 Pomoći</t>
  </si>
  <si>
    <t>izvor: 432 PRIHODI ZA POSEBNE NAMJENE - korisnici</t>
  </si>
  <si>
    <t>izvor: 503 POMOĆI IZ NENADLEŽNIH PRORAČUNA - KORISNICI</t>
  </si>
  <si>
    <t>izvor: 56 Fondovi EU-a</t>
  </si>
  <si>
    <t>izvor: 560 POMOĆI-FOND EU KORISNICI</t>
  </si>
  <si>
    <t>izvor: 512 Pomoći iz državnog proračuna - plaće MZOS</t>
  </si>
  <si>
    <t>izvor: 611 Donacije</t>
  </si>
  <si>
    <t>izvor: 711 Prihodi od nefinancijske imovine i nadoknade štete s osnova osiguranja</t>
  </si>
  <si>
    <t>512  Pomoći</t>
  </si>
  <si>
    <t>izvor: 711  Namjenski primici od zaduživanja</t>
  </si>
  <si>
    <t>41 Rashodi za nabavu neproizvodne dugotrajne imovine</t>
  </si>
  <si>
    <t>0922 Srednjoškolsko obrazovanje</t>
  </si>
  <si>
    <t>0960 Dodatne usluge u obrazovanju</t>
  </si>
  <si>
    <t>A100037 Odgojnoobrazovno, administrativno i tehničko osoblje</t>
  </si>
  <si>
    <t>A100037A Odgojnoobrazovno, administrativno i tehničko osoblje - POSEBNI DIO</t>
  </si>
  <si>
    <t>A100038 Operativni plan TIO - SŠ</t>
  </si>
  <si>
    <t>A100042 Javne potrebe iznad standarda-vlastiti prihodi</t>
  </si>
  <si>
    <t>A100078 Županijske javne potrebe SŠ</t>
  </si>
  <si>
    <t>A100159A Javne potrebe iznad standarda - donacije</t>
  </si>
  <si>
    <t>A100161A Javne potrebe iznad standarda - OSTALO</t>
  </si>
  <si>
    <t>A100162A Prijenos sredstava od nenadležnih proračuna</t>
  </si>
  <si>
    <t>A100191A Shema školskog voća, povrća i mlijeka</t>
  </si>
  <si>
    <t>A100209 Centar kompetencija (ORUŽANA)</t>
  </si>
  <si>
    <t>K100023 Mreža kom5tentnosti</t>
  </si>
  <si>
    <t>K100028 RCK RECEIPT</t>
  </si>
  <si>
    <t>A200201 MZOS- Plaće SŠ</t>
  </si>
  <si>
    <t>RAZDJEL: 8 UPRAVNI ODJEL ZA ŠKOLSTVO</t>
  </si>
  <si>
    <t>GLAVA: 8-32 TRGOVAČKA-UGOSTILJSKA ŠKOLA KARLOVAC</t>
  </si>
  <si>
    <t>123 Zakonski standard javnih ustanova SŠ</t>
  </si>
  <si>
    <t>125 Program javnih potreba iznad standarda - vlastiti prihodi</t>
  </si>
  <si>
    <t>141 Javne potrebe iznad zakonskog standarda SŠ</t>
  </si>
  <si>
    <t>A100142B Prihodi od nefinancijske imovine i nadoknade štete s osnova osiguranja</t>
  </si>
  <si>
    <t>158 Pomoćnici u nastavi OŠ i SŠ (EU projekt)</t>
  </si>
  <si>
    <t>A100128 Pomoćnici u nastavi OŠ i SŠ (EU projekt)</t>
  </si>
  <si>
    <t>176A Sufinanciranje projekata iz Razvojnog fonda Karlovačke županije</t>
  </si>
  <si>
    <t>180 Centar kompetentnosti</t>
  </si>
  <si>
    <t>201 MZOS- Plaće SŠ</t>
  </si>
  <si>
    <t>K10004 Nefinancijska imovina  i investicijsko održavanje SŠ</t>
  </si>
  <si>
    <t>izvor 05 Pomoći</t>
  </si>
  <si>
    <t>42  Rashodi za nabavu proizvedene dugotrajne imovine,</t>
  </si>
  <si>
    <t>45  Rashodi za dodatna ulaganja</t>
  </si>
  <si>
    <t>41 Rashodi za nabavu proizvrdene dugotrajne imovine</t>
  </si>
  <si>
    <t>32  Materijalni rashodi</t>
  </si>
  <si>
    <t>Projekt: Innovate and participate in digital and green transition of VET and Tourism</t>
  </si>
  <si>
    <t xml:space="preserve">A100163A Javne potrebe iznad standarda - EU PROJEKTI </t>
  </si>
  <si>
    <t>Klasa</t>
  </si>
  <si>
    <t>Urbroj</t>
  </si>
  <si>
    <t>predsjednica školskog odbora:</t>
  </si>
  <si>
    <t>Sonja Vukelić</t>
  </si>
  <si>
    <t>VIŠAK + NETO FINANCIRANJE</t>
  </si>
  <si>
    <t>92 Rezultat poslovanja</t>
  </si>
  <si>
    <t>UKUPAN DONOS VIŠKA /  MANJKA IZ PRETHODNE(IH) GODINE***</t>
  </si>
  <si>
    <t>Financijski plan Trgovačko ugostiteljske škole za 2025. i projekcije  za 2026. i 2027. godinu</t>
  </si>
  <si>
    <t>Izvršenje 2023.</t>
  </si>
  <si>
    <t>Proračun za 2025.</t>
  </si>
  <si>
    <t>Projekcija proračuna
za 2027.</t>
  </si>
  <si>
    <t>Ostvarenje 2023.</t>
  </si>
  <si>
    <t>Plan 2025.</t>
  </si>
  <si>
    <t>Projekcija 2027.</t>
  </si>
  <si>
    <t>41 Rashodi za nabavu nepoizvedene dugotrajne imovine</t>
  </si>
  <si>
    <t>Plan 2024./Rebalans I</t>
  </si>
  <si>
    <t>36 Pomoći dane u inozemstvo i unutar općeg proračuna</t>
  </si>
  <si>
    <t>IZVRŠENJE 2023.</t>
  </si>
  <si>
    <t>izvor 01: Opći prihodi i primici</t>
  </si>
  <si>
    <t>36  Pomoći dane u inozemstvo i unutar općeg proračuna</t>
  </si>
  <si>
    <t>UKUPNU PRIHODI I REZULTAT</t>
  </si>
  <si>
    <t>UKUPNI PRIHODI</t>
  </si>
  <si>
    <t>ODGOVORNA OSOBA</t>
  </si>
  <si>
    <t>RAVNATELJ:</t>
  </si>
  <si>
    <t>Damir Pleša,  dipl. ing.</t>
  </si>
  <si>
    <t xml:space="preserve">Karlovac, </t>
  </si>
  <si>
    <t xml:space="preserve">Karlovac,                                                                  Klasa:                                                                             Urbroj:           </t>
  </si>
  <si>
    <t>PREDSJEDNICA ŠKOLSKOG ODBORA:                                                  ODGOVORNA OSOBA</t>
  </si>
  <si>
    <t xml:space="preserve">                                 Ravnatelj:  Damir Pleša, dipl.ing.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</si>
</sst>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0" fillId="2" borderId="6" xfId="0" applyFill="1" applyBorder="1"/>
    <xf numFmtId="4" fontId="6" fillId="2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0" fillId="0" borderId="6" xfId="0" applyBorder="1"/>
    <xf numFmtId="4" fontId="6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 applyProtection="1">
      <alignment horizontal="right" wrapText="1"/>
    </xf>
    <xf numFmtId="4" fontId="6" fillId="3" borderId="1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4" fontId="23" fillId="6" borderId="7" xfId="0" applyNumberFormat="1" applyFont="1" applyFill="1" applyBorder="1" applyAlignment="1">
      <alignment horizontal="right" wrapText="1"/>
    </xf>
    <xf numFmtId="4" fontId="22" fillId="6" borderId="7" xfId="0" applyNumberFormat="1" applyFont="1" applyFill="1" applyBorder="1" applyAlignment="1">
      <alignment horizontal="right" wrapText="1"/>
    </xf>
    <xf numFmtId="4" fontId="19" fillId="2" borderId="7" xfId="0" applyNumberFormat="1" applyFont="1" applyFill="1" applyBorder="1" applyAlignment="1">
      <alignment horizontal="right" wrapText="1"/>
    </xf>
    <xf numFmtId="4" fontId="25" fillId="5" borderId="7" xfId="0" applyNumberFormat="1" applyFont="1" applyFill="1" applyBorder="1" applyAlignment="1">
      <alignment horizontal="right" wrapText="1"/>
    </xf>
    <xf numFmtId="4" fontId="25" fillId="5" borderId="7" xfId="0" applyNumberFormat="1" applyFont="1" applyFill="1" applyBorder="1" applyAlignment="1">
      <alignment wrapText="1"/>
    </xf>
    <xf numFmtId="2" fontId="25" fillId="5" borderId="7" xfId="0" applyNumberFormat="1" applyFont="1" applyFill="1" applyBorder="1" applyAlignment="1">
      <alignment horizontal="right" wrapText="1"/>
    </xf>
    <xf numFmtId="0" fontId="25" fillId="5" borderId="7" xfId="0" applyFont="1" applyFill="1" applyBorder="1" applyAlignment="1">
      <alignment horizontal="right" wrapText="1"/>
    </xf>
    <xf numFmtId="0" fontId="25" fillId="5" borderId="7" xfId="0" applyFont="1" applyFill="1" applyBorder="1" applyAlignment="1">
      <alignment wrapText="1"/>
    </xf>
    <xf numFmtId="0" fontId="26" fillId="0" borderId="0" xfId="0" applyFont="1"/>
    <xf numFmtId="4" fontId="19" fillId="5" borderId="7" xfId="0" applyNumberFormat="1" applyFont="1" applyFill="1" applyBorder="1" applyAlignment="1">
      <alignment horizontal="right" wrapText="1"/>
    </xf>
    <xf numFmtId="164" fontId="26" fillId="0" borderId="0" xfId="0" applyNumberFormat="1" applyFont="1"/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left" wrapText="1"/>
    </xf>
    <xf numFmtId="4" fontId="22" fillId="6" borderId="13" xfId="0" applyNumberFormat="1" applyFont="1" applyFill="1" applyBorder="1" applyAlignment="1">
      <alignment horizontal="right" wrapText="1"/>
    </xf>
    <xf numFmtId="0" fontId="25" fillId="5" borderId="12" xfId="0" applyFont="1" applyFill="1" applyBorder="1" applyAlignment="1">
      <alignment horizontal="left" wrapText="1"/>
    </xf>
    <xf numFmtId="4" fontId="25" fillId="5" borderId="13" xfId="0" applyNumberFormat="1" applyFont="1" applyFill="1" applyBorder="1" applyAlignment="1">
      <alignment horizontal="right" wrapText="1"/>
    </xf>
    <xf numFmtId="0" fontId="25" fillId="5" borderId="13" xfId="0" applyFont="1" applyFill="1" applyBorder="1" applyAlignment="1">
      <alignment horizontal="right" wrapText="1"/>
    </xf>
    <xf numFmtId="0" fontId="19" fillId="5" borderId="12" xfId="0" applyFont="1" applyFill="1" applyBorder="1" applyAlignment="1">
      <alignment horizontal="left" wrapText="1"/>
    </xf>
    <xf numFmtId="4" fontId="19" fillId="5" borderId="13" xfId="0" applyNumberFormat="1" applyFont="1" applyFill="1" applyBorder="1" applyAlignment="1">
      <alignment horizontal="right" wrapText="1"/>
    </xf>
    <xf numFmtId="0" fontId="25" fillId="5" borderId="13" xfId="0" applyFont="1" applyFill="1" applyBorder="1" applyAlignment="1">
      <alignment wrapText="1"/>
    </xf>
    <xf numFmtId="0" fontId="25" fillId="5" borderId="14" xfId="0" applyFont="1" applyFill="1" applyBorder="1" applyAlignment="1">
      <alignment horizontal="left" wrapText="1"/>
    </xf>
    <xf numFmtId="4" fontId="25" fillId="5" borderId="15" xfId="0" applyNumberFormat="1" applyFont="1" applyFill="1" applyBorder="1" applyAlignment="1">
      <alignment horizontal="right" wrapText="1"/>
    </xf>
    <xf numFmtId="0" fontId="25" fillId="5" borderId="15" xfId="0" applyFont="1" applyFill="1" applyBorder="1" applyAlignment="1">
      <alignment wrapText="1"/>
    </xf>
    <xf numFmtId="4" fontId="25" fillId="5" borderId="16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0" fillId="0" borderId="0" xfId="0" applyAlignment="1"/>
    <xf numFmtId="4" fontId="18" fillId="5" borderId="7" xfId="0" applyNumberFormat="1" applyFont="1" applyFill="1" applyBorder="1" applyAlignment="1">
      <alignment horizontal="right" wrapText="1"/>
    </xf>
    <xf numFmtId="0" fontId="18" fillId="5" borderId="7" xfId="0" applyFont="1" applyFill="1" applyBorder="1" applyAlignment="1">
      <alignment horizontal="right" wrapText="1"/>
    </xf>
    <xf numFmtId="0" fontId="18" fillId="5" borderId="7" xfId="0" applyFont="1" applyFill="1" applyBorder="1" applyAlignment="1">
      <alignment wrapText="1"/>
    </xf>
    <xf numFmtId="4" fontId="28" fillId="7" borderId="7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/>
    <xf numFmtId="0" fontId="15" fillId="0" borderId="0" xfId="0" applyFont="1" applyAlignment="1"/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left"/>
    </xf>
    <xf numFmtId="4" fontId="18" fillId="5" borderId="13" xfId="0" applyNumberFormat="1" applyFont="1" applyFill="1" applyBorder="1" applyAlignment="1">
      <alignment horizontal="right" wrapText="1"/>
    </xf>
    <xf numFmtId="0" fontId="28" fillId="7" borderId="12" xfId="0" applyFont="1" applyFill="1" applyBorder="1" applyAlignment="1">
      <alignment horizontal="left"/>
    </xf>
    <xf numFmtId="4" fontId="28" fillId="7" borderId="13" xfId="0" applyNumberFormat="1" applyFont="1" applyFill="1" applyBorder="1" applyAlignment="1">
      <alignment horizontal="right" wrapText="1"/>
    </xf>
    <xf numFmtId="0" fontId="18" fillId="5" borderId="13" xfId="0" applyFont="1" applyFill="1" applyBorder="1" applyAlignment="1">
      <alignment horizontal="right" wrapText="1"/>
    </xf>
    <xf numFmtId="0" fontId="18" fillId="5" borderId="13" xfId="0" applyFont="1" applyFill="1" applyBorder="1" applyAlignment="1">
      <alignment wrapText="1"/>
    </xf>
    <xf numFmtId="0" fontId="0" fillId="0" borderId="17" xfId="0" applyBorder="1" applyAlignment="1"/>
    <xf numFmtId="0" fontId="0" fillId="0" borderId="5" xfId="0" applyBorder="1"/>
    <xf numFmtId="0" fontId="0" fillId="0" borderId="18" xfId="0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11" fillId="3" borderId="12" xfId="0" applyFont="1" applyFill="1" applyBorder="1" applyAlignment="1">
      <alignment horizontal="left"/>
    </xf>
    <xf numFmtId="4" fontId="11" fillId="3" borderId="7" xfId="0" applyNumberFormat="1" applyFont="1" applyFill="1" applyBorder="1" applyAlignment="1">
      <alignment horizontal="right" wrapText="1"/>
    </xf>
    <xf numFmtId="4" fontId="11" fillId="3" borderId="13" xfId="0" applyNumberFormat="1" applyFont="1" applyFill="1" applyBorder="1" applyAlignment="1">
      <alignment horizontal="right" wrapText="1"/>
    </xf>
    <xf numFmtId="0" fontId="30" fillId="0" borderId="0" xfId="0" applyFont="1"/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" fontId="25" fillId="2" borderId="7" xfId="0" applyNumberFormat="1" applyFont="1" applyFill="1" applyBorder="1" applyAlignment="1">
      <alignment horizontal="right" wrapText="1"/>
    </xf>
    <xf numFmtId="4" fontId="25" fillId="2" borderId="7" xfId="0" applyNumberFormat="1" applyFont="1" applyFill="1" applyBorder="1" applyAlignment="1">
      <alignment wrapText="1"/>
    </xf>
    <xf numFmtId="2" fontId="25" fillId="2" borderId="7" xfId="0" applyNumberFormat="1" applyFont="1" applyFill="1" applyBorder="1" applyAlignment="1">
      <alignment wrapText="1"/>
    </xf>
    <xf numFmtId="0" fontId="25" fillId="2" borderId="7" xfId="0" applyFont="1" applyFill="1" applyBorder="1" applyAlignment="1">
      <alignment wrapText="1"/>
    </xf>
    <xf numFmtId="0" fontId="21" fillId="2" borderId="0" xfId="0" applyNumberFormat="1" applyFont="1" applyFill="1" applyBorder="1" applyAlignment="1" applyProtection="1">
      <alignment vertical="center" wrapText="1"/>
    </xf>
    <xf numFmtId="4" fontId="25" fillId="2" borderId="15" xfId="0" applyNumberFormat="1" applyFont="1" applyFill="1" applyBorder="1" applyAlignment="1">
      <alignment horizontal="right" wrapText="1"/>
    </xf>
    <xf numFmtId="0" fontId="18" fillId="2" borderId="8" xfId="0" applyFont="1" applyFill="1" applyBorder="1" applyAlignment="1">
      <alignment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0" fillId="2" borderId="0" xfId="0" applyFill="1"/>
    <xf numFmtId="4" fontId="22" fillId="8" borderId="7" xfId="0" applyNumberFormat="1" applyFont="1" applyFill="1" applyBorder="1" applyAlignment="1">
      <alignment horizontal="right" wrapText="1"/>
    </xf>
    <xf numFmtId="0" fontId="24" fillId="9" borderId="12" xfId="0" applyFont="1" applyFill="1" applyBorder="1" applyAlignment="1">
      <alignment horizontal="left" wrapText="1"/>
    </xf>
    <xf numFmtId="4" fontId="24" fillId="9" borderId="7" xfId="0" applyNumberFormat="1" applyFont="1" applyFill="1" applyBorder="1" applyAlignment="1">
      <alignment horizontal="right" wrapText="1"/>
    </xf>
    <xf numFmtId="4" fontId="24" fillId="9" borderId="13" xfId="0" applyNumberFormat="1" applyFont="1" applyFill="1" applyBorder="1" applyAlignment="1">
      <alignment horizontal="right" wrapText="1"/>
    </xf>
    <xf numFmtId="0" fontId="19" fillId="10" borderId="12" xfId="0" applyFont="1" applyFill="1" applyBorder="1" applyAlignment="1">
      <alignment horizontal="left" wrapText="1"/>
    </xf>
    <xf numFmtId="4" fontId="19" fillId="10" borderId="7" xfId="0" applyNumberFormat="1" applyFont="1" applyFill="1" applyBorder="1" applyAlignment="1">
      <alignment horizontal="right" wrapText="1"/>
    </xf>
    <xf numFmtId="4" fontId="19" fillId="10" borderId="7" xfId="0" applyNumberFormat="1" applyFont="1" applyFill="1" applyBorder="1" applyAlignment="1">
      <alignment wrapText="1"/>
    </xf>
    <xf numFmtId="4" fontId="19" fillId="10" borderId="13" xfId="0" applyNumberFormat="1" applyFont="1" applyFill="1" applyBorder="1" applyAlignment="1">
      <alignment horizontal="right" wrapText="1"/>
    </xf>
    <xf numFmtId="4" fontId="25" fillId="10" borderId="7" xfId="0" applyNumberFormat="1" applyFont="1" applyFill="1" applyBorder="1" applyAlignment="1">
      <alignment horizontal="right" wrapText="1"/>
    </xf>
    <xf numFmtId="0" fontId="25" fillId="10" borderId="7" xfId="0" applyFont="1" applyFill="1" applyBorder="1" applyAlignment="1">
      <alignment wrapText="1"/>
    </xf>
    <xf numFmtId="0" fontId="19" fillId="10" borderId="13" xfId="0" applyFont="1" applyFill="1" applyBorder="1" applyAlignment="1">
      <alignment wrapText="1"/>
    </xf>
    <xf numFmtId="0" fontId="19" fillId="10" borderId="7" xfId="0" applyFont="1" applyFill="1" applyBorder="1" applyAlignment="1">
      <alignment wrapText="1"/>
    </xf>
    <xf numFmtId="2" fontId="25" fillId="2" borderId="15" xfId="0" applyNumberFormat="1" applyFont="1" applyFill="1" applyBorder="1" applyAlignment="1">
      <alignment wrapText="1"/>
    </xf>
    <xf numFmtId="2" fontId="19" fillId="10" borderId="7" xfId="0" applyNumberFormat="1" applyFont="1" applyFill="1" applyBorder="1" applyAlignment="1">
      <alignment wrapText="1"/>
    </xf>
    <xf numFmtId="0" fontId="25" fillId="2" borderId="12" xfId="0" applyFont="1" applyFill="1" applyBorder="1" applyAlignment="1">
      <alignment horizontal="left" wrapText="1"/>
    </xf>
    <xf numFmtId="4" fontId="25" fillId="2" borderId="13" xfId="0" applyNumberFormat="1" applyFont="1" applyFill="1" applyBorder="1" applyAlignment="1">
      <alignment horizontal="right" wrapText="1"/>
    </xf>
    <xf numFmtId="4" fontId="23" fillId="8" borderId="7" xfId="0" applyNumberFormat="1" applyFont="1" applyFill="1" applyBorder="1" applyAlignment="1">
      <alignment horizontal="right" wrapText="1"/>
    </xf>
    <xf numFmtId="0" fontId="24" fillId="11" borderId="12" xfId="0" applyFont="1" applyFill="1" applyBorder="1" applyAlignment="1">
      <alignment horizontal="left" wrapText="1"/>
    </xf>
    <xf numFmtId="4" fontId="24" fillId="11" borderId="7" xfId="0" applyNumberFormat="1" applyFont="1" applyFill="1" applyBorder="1" applyAlignment="1">
      <alignment horizontal="right" wrapText="1"/>
    </xf>
    <xf numFmtId="4" fontId="24" fillId="11" borderId="13" xfId="0" applyNumberFormat="1" applyFont="1" applyFill="1" applyBorder="1" applyAlignment="1">
      <alignment horizontal="right" wrapText="1"/>
    </xf>
    <xf numFmtId="4" fontId="19" fillId="2" borderId="7" xfId="0" applyNumberFormat="1" applyFont="1" applyFill="1" applyBorder="1" applyAlignment="1">
      <alignment wrapText="1"/>
    </xf>
    <xf numFmtId="0" fontId="19" fillId="2" borderId="7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right"/>
    </xf>
    <xf numFmtId="0" fontId="0" fillId="2" borderId="3" xfId="0" applyFill="1" applyBorder="1"/>
    <xf numFmtId="0" fontId="0" fillId="2" borderId="0" xfId="0" applyFill="1" applyBorder="1"/>
    <xf numFmtId="4" fontId="28" fillId="12" borderId="7" xfId="0" applyNumberFormat="1" applyFont="1" applyFill="1" applyBorder="1" applyAlignment="1">
      <alignment horizontal="right" wrapText="1"/>
    </xf>
    <xf numFmtId="0" fontId="15" fillId="2" borderId="0" xfId="0" applyFont="1" applyFill="1"/>
    <xf numFmtId="4" fontId="18" fillId="2" borderId="7" xfId="0" applyNumberFormat="1" applyFont="1" applyFill="1" applyBorder="1" applyAlignment="1">
      <alignment horizontal="right" wrapText="1"/>
    </xf>
    <xf numFmtId="2" fontId="18" fillId="2" borderId="7" xfId="0" applyNumberFormat="1" applyFont="1" applyFill="1" applyBorder="1" applyAlignment="1">
      <alignment horizontal="right" wrapText="1"/>
    </xf>
    <xf numFmtId="0" fontId="18" fillId="2" borderId="7" xfId="0" applyFont="1" applyFill="1" applyBorder="1" applyAlignment="1">
      <alignment horizontal="right" wrapText="1"/>
    </xf>
    <xf numFmtId="0" fontId="0" fillId="2" borderId="5" xfId="0" applyFill="1" applyBorder="1"/>
    <xf numFmtId="0" fontId="28" fillId="12" borderId="12" xfId="0" applyFont="1" applyFill="1" applyBorder="1" applyAlignment="1">
      <alignment horizontal="left"/>
    </xf>
    <xf numFmtId="4" fontId="28" fillId="12" borderId="13" xfId="0" applyNumberFormat="1" applyFont="1" applyFill="1" applyBorder="1" applyAlignment="1">
      <alignment horizontal="right" wrapText="1"/>
    </xf>
    <xf numFmtId="0" fontId="28" fillId="12" borderId="7" xfId="0" applyFont="1" applyFill="1" applyBorder="1" applyAlignment="1">
      <alignment wrapText="1"/>
    </xf>
    <xf numFmtId="0" fontId="28" fillId="12" borderId="13" xfId="0" applyFont="1" applyFill="1" applyBorder="1" applyAlignment="1">
      <alignment wrapText="1"/>
    </xf>
    <xf numFmtId="4" fontId="11" fillId="13" borderId="7" xfId="0" applyNumberFormat="1" applyFont="1" applyFill="1" applyBorder="1" applyAlignment="1">
      <alignment horizontal="right" wrapText="1"/>
    </xf>
    <xf numFmtId="0" fontId="27" fillId="14" borderId="12" xfId="0" applyFont="1" applyFill="1" applyBorder="1" applyAlignment="1">
      <alignment horizontal="left"/>
    </xf>
    <xf numFmtId="4" fontId="27" fillId="14" borderId="7" xfId="0" applyNumberFormat="1" applyFont="1" applyFill="1" applyBorder="1" applyAlignment="1">
      <alignment horizontal="right" wrapText="1"/>
    </xf>
    <xf numFmtId="4" fontId="27" fillId="14" borderId="13" xfId="0" applyNumberFormat="1" applyFont="1" applyFill="1" applyBorder="1" applyAlignment="1">
      <alignment horizontal="right" wrapText="1"/>
    </xf>
    <xf numFmtId="2" fontId="28" fillId="7" borderId="7" xfId="0" applyNumberFormat="1" applyFont="1" applyFill="1" applyBorder="1" applyAlignment="1">
      <alignment horizontal="right" wrapText="1"/>
    </xf>
    <xf numFmtId="0" fontId="28" fillId="7" borderId="7" xfId="0" applyFont="1" applyFill="1" applyBorder="1" applyAlignment="1">
      <alignment horizontal="right" wrapText="1"/>
    </xf>
    <xf numFmtId="0" fontId="28" fillId="7" borderId="7" xfId="0" applyFont="1" applyFill="1" applyBorder="1" applyAlignment="1">
      <alignment wrapText="1"/>
    </xf>
    <xf numFmtId="0" fontId="28" fillId="7" borderId="13" xfId="0" applyFont="1" applyFill="1" applyBorder="1" applyAlignment="1">
      <alignment wrapText="1"/>
    </xf>
    <xf numFmtId="4" fontId="28" fillId="15" borderId="7" xfId="0" applyNumberFormat="1" applyFont="1" applyFill="1" applyBorder="1" applyAlignment="1">
      <alignment horizontal="right" wrapText="1"/>
    </xf>
    <xf numFmtId="0" fontId="28" fillId="15" borderId="12" xfId="0" applyFont="1" applyFill="1" applyBorder="1" applyAlignment="1">
      <alignment horizontal="left"/>
    </xf>
    <xf numFmtId="4" fontId="28" fillId="15" borderId="13" xfId="0" applyNumberFormat="1" applyFont="1" applyFill="1" applyBorder="1" applyAlignment="1">
      <alignment horizontal="right" wrapText="1"/>
    </xf>
    <xf numFmtId="0" fontId="28" fillId="15" borderId="7" xfId="0" applyFont="1" applyFill="1" applyBorder="1" applyAlignment="1">
      <alignment horizontal="right" wrapText="1"/>
    </xf>
    <xf numFmtId="2" fontId="28" fillId="15" borderId="7" xfId="0" applyNumberFormat="1" applyFont="1" applyFill="1" applyBorder="1" applyAlignment="1">
      <alignment horizontal="right" wrapText="1"/>
    </xf>
    <xf numFmtId="0" fontId="28" fillId="15" borderId="7" xfId="0" applyFont="1" applyFill="1" applyBorder="1" applyAlignment="1">
      <alignment wrapText="1"/>
    </xf>
    <xf numFmtId="0" fontId="28" fillId="15" borderId="13" xfId="0" applyFont="1" applyFill="1" applyBorder="1" applyAlignment="1">
      <alignment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1" fillId="5" borderId="12" xfId="0" applyFont="1" applyFill="1" applyBorder="1" applyAlignment="1">
      <alignment horizontal="left" wrapText="1"/>
    </xf>
    <xf numFmtId="4" fontId="31" fillId="5" borderId="7" xfId="0" applyNumberFormat="1" applyFont="1" applyFill="1" applyBorder="1" applyAlignment="1">
      <alignment horizontal="right" wrapText="1"/>
    </xf>
    <xf numFmtId="4" fontId="31" fillId="2" borderId="7" xfId="0" applyNumberFormat="1" applyFont="1" applyFill="1" applyBorder="1" applyAlignment="1">
      <alignment horizontal="right" wrapText="1"/>
    </xf>
    <xf numFmtId="4" fontId="31" fillId="5" borderId="13" xfId="0" applyNumberFormat="1" applyFont="1" applyFill="1" applyBorder="1" applyAlignment="1">
      <alignment horizontal="right" wrapText="1"/>
    </xf>
    <xf numFmtId="4" fontId="31" fillId="10" borderId="7" xfId="0" applyNumberFormat="1" applyFont="1" applyFill="1" applyBorder="1" applyAlignment="1">
      <alignment horizontal="right" wrapText="1"/>
    </xf>
    <xf numFmtId="0" fontId="31" fillId="10" borderId="7" xfId="0" applyFont="1" applyFill="1" applyBorder="1" applyAlignment="1">
      <alignment wrapText="1"/>
    </xf>
    <xf numFmtId="2" fontId="18" fillId="5" borderId="7" xfId="0" applyNumberFormat="1" applyFont="1" applyFill="1" applyBorder="1" applyAlignment="1">
      <alignment horizontal="right" wrapText="1"/>
    </xf>
    <xf numFmtId="0" fontId="28" fillId="2" borderId="12" xfId="0" applyFont="1" applyFill="1" applyBorder="1" applyAlignment="1">
      <alignment horizontal="left"/>
    </xf>
    <xf numFmtId="4" fontId="28" fillId="2" borderId="7" xfId="0" applyNumberFormat="1" applyFont="1" applyFill="1" applyBorder="1" applyAlignment="1">
      <alignment horizontal="right" wrapText="1"/>
    </xf>
    <xf numFmtId="0" fontId="28" fillId="2" borderId="7" xfId="0" applyFont="1" applyFill="1" applyBorder="1" applyAlignment="1">
      <alignment wrapText="1"/>
    </xf>
    <xf numFmtId="0" fontId="28" fillId="2" borderId="13" xfId="0" applyFont="1" applyFill="1" applyBorder="1" applyAlignment="1">
      <alignment wrapText="1"/>
    </xf>
    <xf numFmtId="0" fontId="15" fillId="15" borderId="0" xfId="0" applyFont="1" applyFill="1"/>
    <xf numFmtId="0" fontId="0" fillId="15" borderId="0" xfId="0" applyFill="1"/>
    <xf numFmtId="0" fontId="32" fillId="2" borderId="12" xfId="0" applyFont="1" applyFill="1" applyBorder="1" applyAlignment="1">
      <alignment horizontal="left"/>
    </xf>
    <xf numFmtId="4" fontId="32" fillId="2" borderId="7" xfId="0" applyNumberFormat="1" applyFont="1" applyFill="1" applyBorder="1" applyAlignment="1">
      <alignment horizontal="right" wrapText="1"/>
    </xf>
    <xf numFmtId="2" fontId="32" fillId="2" borderId="7" xfId="0" applyNumberFormat="1" applyFont="1" applyFill="1" applyBorder="1" applyAlignment="1">
      <alignment horizontal="right" wrapText="1"/>
    </xf>
    <xf numFmtId="4" fontId="28" fillId="7" borderId="7" xfId="0" applyNumberFormat="1" applyFont="1" applyFill="1" applyBorder="1" applyAlignment="1">
      <alignment wrapText="1"/>
    </xf>
    <xf numFmtId="4" fontId="28" fillId="7" borderId="13" xfId="0" applyNumberFormat="1" applyFont="1" applyFill="1" applyBorder="1" applyAlignment="1">
      <alignment wrapText="1"/>
    </xf>
    <xf numFmtId="4" fontId="28" fillId="15" borderId="7" xfId="0" applyNumberFormat="1" applyFont="1" applyFill="1" applyBorder="1" applyAlignment="1">
      <alignment wrapText="1"/>
    </xf>
    <xf numFmtId="4" fontId="28" fillId="15" borderId="13" xfId="0" applyNumberFormat="1" applyFont="1" applyFill="1" applyBorder="1" applyAlignment="1">
      <alignment wrapText="1"/>
    </xf>
    <xf numFmtId="4" fontId="18" fillId="5" borderId="7" xfId="0" applyNumberFormat="1" applyFont="1" applyFill="1" applyBorder="1" applyAlignment="1">
      <alignment wrapText="1"/>
    </xf>
    <xf numFmtId="4" fontId="18" fillId="5" borderId="13" xfId="0" applyNumberFormat="1" applyFont="1" applyFill="1" applyBorder="1" applyAlignment="1">
      <alignment wrapText="1"/>
    </xf>
    <xf numFmtId="2" fontId="28" fillId="12" borderId="7" xfId="0" applyNumberFormat="1" applyFont="1" applyFill="1" applyBorder="1" applyAlignment="1">
      <alignment wrapText="1"/>
    </xf>
    <xf numFmtId="2" fontId="28" fillId="7" borderId="7" xfId="0" applyNumberFormat="1" applyFont="1" applyFill="1" applyBorder="1" applyAlignment="1">
      <alignment wrapText="1"/>
    </xf>
    <xf numFmtId="2" fontId="28" fillId="15" borderId="7" xfId="0" applyNumberFormat="1" applyFont="1" applyFill="1" applyBorder="1" applyAlignment="1">
      <alignment wrapText="1"/>
    </xf>
    <xf numFmtId="2" fontId="18" fillId="5" borderId="7" xfId="0" applyNumberFormat="1" applyFont="1" applyFill="1" applyBorder="1" applyAlignment="1">
      <alignment wrapText="1"/>
    </xf>
    <xf numFmtId="4" fontId="28" fillId="2" borderId="13" xfId="0" applyNumberFormat="1" applyFont="1" applyFill="1" applyBorder="1" applyAlignment="1">
      <alignment horizontal="right" wrapText="1"/>
    </xf>
    <xf numFmtId="0" fontId="33" fillId="7" borderId="0" xfId="0" applyFont="1" applyFill="1"/>
    <xf numFmtId="4" fontId="6" fillId="3" borderId="19" xfId="0" applyNumberFormat="1" applyFont="1" applyFill="1" applyBorder="1" applyAlignment="1">
      <alignment horizontal="right"/>
    </xf>
    <xf numFmtId="4" fontId="6" fillId="3" borderId="17" xfId="0" applyNumberFormat="1" applyFont="1" applyFill="1" applyBorder="1" applyAlignment="1">
      <alignment horizontal="right"/>
    </xf>
    <xf numFmtId="0" fontId="34" fillId="2" borderId="3" xfId="0" applyFont="1" applyFill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/>
    </xf>
    <xf numFmtId="0" fontId="28" fillId="2" borderId="3" xfId="0" applyFont="1" applyFill="1" applyBorder="1" applyAlignment="1">
      <alignment horizontal="center" vertical="center" wrapText="1"/>
    </xf>
    <xf numFmtId="4" fontId="6" fillId="4" borderId="17" xfId="0" quotePrefix="1" applyNumberFormat="1" applyFont="1" applyFill="1" applyBorder="1" applyAlignment="1">
      <alignment horizontal="right"/>
    </xf>
    <xf numFmtId="3" fontId="6" fillId="4" borderId="17" xfId="0" quotePrefix="1" applyNumberFormat="1" applyFont="1" applyFill="1" applyBorder="1" applyAlignment="1">
      <alignment horizontal="right"/>
    </xf>
    <xf numFmtId="3" fontId="6" fillId="4" borderId="19" xfId="0" applyNumberFormat="1" applyFont="1" applyFill="1" applyBorder="1" applyAlignment="1" applyProtection="1">
      <alignment horizontal="right" wrapText="1"/>
    </xf>
    <xf numFmtId="0" fontId="11" fillId="2" borderId="19" xfId="0" applyNumberFormat="1" applyFont="1" applyFill="1" applyBorder="1" applyAlignment="1" applyProtection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4" fontId="3" fillId="2" borderId="19" xfId="0" applyNumberFormat="1" applyFont="1" applyFill="1" applyBorder="1" applyAlignment="1">
      <alignment horizontal="right"/>
    </xf>
    <xf numFmtId="4" fontId="3" fillId="2" borderId="18" xfId="0" applyNumberFormat="1" applyFont="1" applyFill="1" applyBorder="1" applyAlignment="1">
      <alignment horizontal="right"/>
    </xf>
    <xf numFmtId="0" fontId="18" fillId="5" borderId="6" xfId="0" applyFont="1" applyFill="1" applyBorder="1" applyAlignment="1">
      <alignment horizontal="left"/>
    </xf>
    <xf numFmtId="0" fontId="35" fillId="2" borderId="10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6" fillId="4" borderId="17" xfId="0" applyNumberFormat="1" applyFont="1" applyFill="1" applyBorder="1" applyAlignment="1" applyProtection="1">
      <alignment horizontal="left" vertical="center" wrapText="1"/>
    </xf>
    <xf numFmtId="0" fontId="6" fillId="4" borderId="5" xfId="0" applyNumberFormat="1" applyFont="1" applyFill="1" applyBorder="1" applyAlignment="1" applyProtection="1">
      <alignment horizontal="left" vertical="center" wrapText="1"/>
    </xf>
    <xf numFmtId="0" fontId="6" fillId="4" borderId="18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1" fillId="3" borderId="17" xfId="0" applyNumberFormat="1" applyFont="1" applyFill="1" applyBorder="1" applyAlignment="1" applyProtection="1">
      <alignment horizontal="left" vertical="center" wrapText="1"/>
    </xf>
    <xf numFmtId="0" fontId="9" fillId="3" borderId="5" xfId="0" applyNumberFormat="1" applyFont="1" applyFill="1" applyBorder="1" applyAlignment="1" applyProtection="1">
      <alignment vertical="center" wrapText="1"/>
    </xf>
    <xf numFmtId="0" fontId="9" fillId="3" borderId="5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wrapText="1"/>
    </xf>
    <xf numFmtId="0" fontId="6" fillId="0" borderId="3" xfId="0" quotePrefix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wrapText="1"/>
    </xf>
    <xf numFmtId="0" fontId="12" fillId="0" borderId="2" xfId="0" applyNumberFormat="1" applyFont="1" applyFill="1" applyBorder="1" applyAlignment="1" applyProtection="1">
      <alignment wrapText="1"/>
    </xf>
    <xf numFmtId="0" fontId="12" fillId="0" borderId="4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22" workbookViewId="0">
      <selection activeCell="E37" sqref="E37:F37"/>
    </sheetView>
  </sheetViews>
  <sheetFormatPr defaultRowHeight="15" x14ac:dyDescent="0.25"/>
  <cols>
    <col min="5" max="5" width="25.28515625" customWidth="1"/>
    <col min="6" max="6" width="18.5703125" customWidth="1"/>
    <col min="7" max="10" width="25.28515625" customWidth="1"/>
    <col min="11" max="11" width="12.7109375" bestFit="1" customWidth="1"/>
  </cols>
  <sheetData>
    <row r="1" spans="1:11" ht="42" customHeight="1" x14ac:dyDescent="0.25">
      <c r="A1" s="246" t="s">
        <v>113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x14ac:dyDescent="0.25">
      <c r="A3" s="247" t="s">
        <v>23</v>
      </c>
      <c r="B3" s="247"/>
      <c r="C3" s="247"/>
      <c r="D3" s="247"/>
      <c r="E3" s="247"/>
      <c r="F3" s="247"/>
      <c r="G3" s="247"/>
      <c r="H3" s="247"/>
      <c r="I3" s="248"/>
      <c r="J3" s="248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1" ht="18" customHeight="1" x14ac:dyDescent="0.25">
      <c r="A5" s="247" t="s">
        <v>29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1" ht="18" x14ac:dyDescent="0.25">
      <c r="A6" s="1"/>
      <c r="B6" s="2"/>
      <c r="C6" s="2"/>
      <c r="D6" s="2"/>
      <c r="E6" s="7"/>
      <c r="F6" s="8"/>
      <c r="H6" s="8"/>
      <c r="I6" s="8"/>
      <c r="J6" s="36"/>
    </row>
    <row r="7" spans="1:11" ht="25.5" x14ac:dyDescent="0.25">
      <c r="A7" s="254"/>
      <c r="B7" s="254"/>
      <c r="C7" s="254"/>
      <c r="D7" s="254"/>
      <c r="E7" s="254"/>
      <c r="F7" s="4" t="s">
        <v>114</v>
      </c>
      <c r="G7" s="216" t="s">
        <v>121</v>
      </c>
      <c r="H7" s="4" t="s">
        <v>115</v>
      </c>
      <c r="I7" s="4" t="s">
        <v>33</v>
      </c>
      <c r="J7" s="4" t="s">
        <v>116</v>
      </c>
      <c r="K7" s="48"/>
    </row>
    <row r="8" spans="1:11" x14ac:dyDescent="0.25">
      <c r="A8" s="249" t="s">
        <v>0</v>
      </c>
      <c r="B8" s="250"/>
      <c r="C8" s="250"/>
      <c r="D8" s="250"/>
      <c r="E8" s="251"/>
      <c r="F8" s="214">
        <f>F9</f>
        <v>3331256.85</v>
      </c>
      <c r="G8" s="214">
        <f>G9</f>
        <v>4091794.05</v>
      </c>
      <c r="H8" s="214">
        <f>H9</f>
        <v>3085685</v>
      </c>
      <c r="I8" s="214">
        <f>I9</f>
        <v>2178685</v>
      </c>
      <c r="J8" s="215">
        <f>J9</f>
        <v>2157485</v>
      </c>
      <c r="K8" s="49"/>
    </row>
    <row r="9" spans="1:11" x14ac:dyDescent="0.25">
      <c r="A9" s="235" t="s">
        <v>1</v>
      </c>
      <c r="B9" s="231"/>
      <c r="C9" s="231"/>
      <c r="D9" s="231"/>
      <c r="E9" s="239"/>
      <c r="F9" s="42">
        <v>3331256.85</v>
      </c>
      <c r="G9" s="47">
        <v>4091794.05</v>
      </c>
      <c r="H9" s="47">
        <v>3085685</v>
      </c>
      <c r="I9" s="42">
        <v>2178685</v>
      </c>
      <c r="J9" s="53">
        <v>2157485</v>
      </c>
      <c r="K9" s="49"/>
    </row>
    <row r="10" spans="1:11" x14ac:dyDescent="0.25">
      <c r="A10" s="252" t="s">
        <v>2</v>
      </c>
      <c r="B10" s="239"/>
      <c r="C10" s="239"/>
      <c r="D10" s="239"/>
      <c r="E10" s="239"/>
      <c r="F10" s="35">
        <v>0</v>
      </c>
      <c r="G10" s="42">
        <v>0</v>
      </c>
      <c r="H10" s="47">
        <v>0</v>
      </c>
      <c r="I10" s="42">
        <v>0</v>
      </c>
      <c r="J10" s="53">
        <v>0</v>
      </c>
      <c r="K10" s="50"/>
    </row>
    <row r="11" spans="1:11" x14ac:dyDescent="0.25">
      <c r="A11" s="37" t="s">
        <v>3</v>
      </c>
      <c r="B11" s="38"/>
      <c r="C11" s="38"/>
      <c r="D11" s="38"/>
      <c r="E11" s="38"/>
      <c r="F11" s="44">
        <f>F12+F13</f>
        <v>3273426.47</v>
      </c>
      <c r="G11" s="44">
        <f>G12+G13</f>
        <v>4189065.63</v>
      </c>
      <c r="H11" s="44">
        <f>H12+H13</f>
        <v>3085685</v>
      </c>
      <c r="I11" s="44">
        <f>I12+I13</f>
        <v>2178685</v>
      </c>
      <c r="J11" s="52">
        <f>J12+J13</f>
        <v>2157485</v>
      </c>
      <c r="K11" s="49"/>
    </row>
    <row r="12" spans="1:11" x14ac:dyDescent="0.25">
      <c r="A12" s="230" t="s">
        <v>4</v>
      </c>
      <c r="B12" s="231"/>
      <c r="C12" s="231"/>
      <c r="D12" s="231"/>
      <c r="E12" s="231"/>
      <c r="F12" s="43">
        <v>1725104.12</v>
      </c>
      <c r="G12" s="42">
        <v>1938254.01</v>
      </c>
      <c r="H12" s="47">
        <v>3080285</v>
      </c>
      <c r="I12" s="42">
        <v>2173285</v>
      </c>
      <c r="J12" s="54">
        <v>2152085</v>
      </c>
      <c r="K12" s="49"/>
    </row>
    <row r="13" spans="1:11" x14ac:dyDescent="0.25">
      <c r="A13" s="238" t="s">
        <v>5</v>
      </c>
      <c r="B13" s="239"/>
      <c r="C13" s="239"/>
      <c r="D13" s="239"/>
      <c r="E13" s="239"/>
      <c r="F13" s="43">
        <v>1548322.35</v>
      </c>
      <c r="G13" s="43">
        <v>2250811.62</v>
      </c>
      <c r="H13" s="47">
        <v>5400</v>
      </c>
      <c r="I13" s="43">
        <v>5400</v>
      </c>
      <c r="J13" s="54">
        <v>5400</v>
      </c>
      <c r="K13" s="49"/>
    </row>
    <row r="14" spans="1:11" x14ac:dyDescent="0.25">
      <c r="A14" s="236" t="s">
        <v>6</v>
      </c>
      <c r="B14" s="237"/>
      <c r="C14" s="237"/>
      <c r="D14" s="237"/>
      <c r="E14" s="237"/>
      <c r="F14" s="44">
        <f>F8-F11</f>
        <v>57830.379999999888</v>
      </c>
      <c r="G14" s="44">
        <f>G8-G11</f>
        <v>-97271.580000000075</v>
      </c>
      <c r="H14" s="44">
        <f>H8-H11</f>
        <v>0</v>
      </c>
      <c r="I14" s="46">
        <f>I8-I11</f>
        <v>0</v>
      </c>
      <c r="J14" s="55">
        <f>J8-J11</f>
        <v>0</v>
      </c>
      <c r="K14" s="49"/>
    </row>
    <row r="15" spans="1:11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  <c r="K15" s="51"/>
    </row>
    <row r="16" spans="1:11" ht="18" customHeight="1" x14ac:dyDescent="0.25">
      <c r="A16" s="247" t="s">
        <v>28</v>
      </c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5.5" x14ac:dyDescent="0.25">
      <c r="A18" s="254"/>
      <c r="B18" s="254"/>
      <c r="C18" s="254"/>
      <c r="D18" s="254"/>
      <c r="E18" s="254"/>
      <c r="F18" s="4" t="s">
        <v>114</v>
      </c>
      <c r="G18" s="218" t="s">
        <v>121</v>
      </c>
      <c r="H18" s="4" t="s">
        <v>115</v>
      </c>
      <c r="I18" s="4" t="s">
        <v>33</v>
      </c>
      <c r="J18" s="4" t="s">
        <v>116</v>
      </c>
    </row>
    <row r="19" spans="1:10" ht="15.75" customHeight="1" x14ac:dyDescent="0.25">
      <c r="A19" s="232" t="s">
        <v>7</v>
      </c>
      <c r="B19" s="233"/>
      <c r="C19" s="233"/>
      <c r="D19" s="233"/>
      <c r="E19" s="234"/>
      <c r="F19" s="217"/>
      <c r="G19" s="217"/>
      <c r="H19" s="217"/>
      <c r="I19" s="217"/>
      <c r="J19" s="217"/>
    </row>
    <row r="20" spans="1:10" x14ac:dyDescent="0.25">
      <c r="A20" s="235" t="s">
        <v>8</v>
      </c>
      <c r="B20" s="231"/>
      <c r="C20" s="231"/>
      <c r="D20" s="231"/>
      <c r="E20" s="231"/>
      <c r="F20" s="32"/>
      <c r="G20" s="32"/>
      <c r="H20" s="32"/>
      <c r="I20" s="32"/>
      <c r="J20" s="32"/>
    </row>
    <row r="21" spans="1:10" x14ac:dyDescent="0.25">
      <c r="A21" s="236" t="s">
        <v>9</v>
      </c>
      <c r="B21" s="237"/>
      <c r="C21" s="237"/>
      <c r="D21" s="237"/>
      <c r="E21" s="237"/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ht="18" x14ac:dyDescent="0.25">
      <c r="A22" s="29"/>
      <c r="B22" s="30"/>
      <c r="C22" s="30"/>
      <c r="D22" s="30"/>
      <c r="E22" s="30"/>
      <c r="F22" s="30"/>
      <c r="G22" s="30"/>
      <c r="H22" s="31"/>
      <c r="I22" s="31"/>
      <c r="J22" s="31"/>
    </row>
    <row r="23" spans="1:10" ht="18" customHeight="1" x14ac:dyDescent="0.25">
      <c r="A23" s="247" t="s">
        <v>30</v>
      </c>
      <c r="B23" s="253"/>
      <c r="C23" s="253"/>
      <c r="D23" s="253"/>
      <c r="E23" s="253"/>
      <c r="F23" s="253"/>
      <c r="G23" s="253"/>
      <c r="H23" s="253"/>
      <c r="I23" s="253"/>
      <c r="J23" s="253"/>
    </row>
    <row r="24" spans="1:10" ht="18" x14ac:dyDescent="0.25">
      <c r="A24" s="29"/>
      <c r="B24" s="30"/>
      <c r="C24" s="30"/>
      <c r="D24" s="30"/>
      <c r="E24" s="30"/>
      <c r="F24" s="30"/>
      <c r="G24" s="30"/>
      <c r="H24" s="31"/>
      <c r="I24" s="31"/>
      <c r="J24" s="31"/>
    </row>
    <row r="25" spans="1:10" ht="25.5" x14ac:dyDescent="0.25">
      <c r="A25" s="254"/>
      <c r="B25" s="254"/>
      <c r="C25" s="254"/>
      <c r="D25" s="254"/>
      <c r="E25" s="254"/>
      <c r="F25" s="4" t="s">
        <v>114</v>
      </c>
      <c r="G25" s="218" t="s">
        <v>121</v>
      </c>
      <c r="H25" s="4" t="s">
        <v>115</v>
      </c>
      <c r="I25" s="4" t="s">
        <v>33</v>
      </c>
      <c r="J25" s="4" t="s">
        <v>116</v>
      </c>
    </row>
    <row r="26" spans="1:10" x14ac:dyDescent="0.25">
      <c r="A26" s="240" t="s">
        <v>112</v>
      </c>
      <c r="B26" s="241"/>
      <c r="C26" s="241"/>
      <c r="D26" s="241"/>
      <c r="E26" s="242"/>
      <c r="F26" s="219">
        <v>77991.460000000006</v>
      </c>
      <c r="G26" s="219">
        <v>97271.58</v>
      </c>
      <c r="H26" s="220"/>
      <c r="I26" s="220"/>
      <c r="J26" s="221"/>
    </row>
    <row r="27" spans="1:10" ht="30" customHeight="1" x14ac:dyDescent="0.25">
      <c r="A27" s="243" t="s">
        <v>35</v>
      </c>
      <c r="B27" s="244"/>
      <c r="C27" s="244"/>
      <c r="D27" s="244"/>
      <c r="E27" s="245"/>
      <c r="F27" s="45">
        <v>57830.38</v>
      </c>
      <c r="G27" s="45">
        <f>G26</f>
        <v>97271.58</v>
      </c>
      <c r="H27" s="45"/>
      <c r="I27" s="33"/>
      <c r="J27" s="46"/>
    </row>
    <row r="30" spans="1:10" x14ac:dyDescent="0.25">
      <c r="A30" s="230" t="s">
        <v>110</v>
      </c>
      <c r="B30" s="231"/>
      <c r="C30" s="231"/>
      <c r="D30" s="231"/>
      <c r="E30" s="231"/>
      <c r="F30" s="44">
        <f>F26+F27</f>
        <v>135821.84</v>
      </c>
      <c r="G30" s="34">
        <v>0</v>
      </c>
      <c r="H30" s="45">
        <v>0</v>
      </c>
      <c r="I30" s="34">
        <v>0</v>
      </c>
      <c r="J30" s="46">
        <v>0</v>
      </c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266"/>
      <c r="B32" s="267"/>
      <c r="C32" s="267"/>
      <c r="D32" s="267"/>
      <c r="E32" s="267"/>
      <c r="F32" s="267"/>
      <c r="G32" s="267"/>
      <c r="H32" s="267"/>
      <c r="I32" s="267"/>
      <c r="J32" s="268"/>
    </row>
    <row r="33" spans="1:10" ht="8.25" customHeight="1" x14ac:dyDescent="0.25"/>
    <row r="34" spans="1:10" ht="63" customHeight="1" x14ac:dyDescent="0.25">
      <c r="A34" s="229" t="s">
        <v>132</v>
      </c>
      <c r="B34" s="229"/>
      <c r="C34" s="229"/>
      <c r="D34" s="229"/>
      <c r="E34" s="229"/>
      <c r="F34" s="229"/>
      <c r="G34" s="229"/>
      <c r="H34" s="229"/>
      <c r="I34" s="229"/>
      <c r="J34" s="229"/>
    </row>
    <row r="35" spans="1:10" ht="8.25" customHeight="1" x14ac:dyDescent="0.25"/>
    <row r="36" spans="1:10" ht="29.25" customHeight="1" x14ac:dyDescent="0.25">
      <c r="A36" s="229" t="s">
        <v>133</v>
      </c>
      <c r="B36" s="229"/>
      <c r="C36" s="229"/>
      <c r="D36" s="229"/>
      <c r="E36" s="229"/>
      <c r="F36" s="229"/>
      <c r="G36" s="229"/>
      <c r="H36" s="229"/>
      <c r="I36" s="229"/>
      <c r="J36" s="229"/>
    </row>
    <row r="37" spans="1:10" x14ac:dyDescent="0.25">
      <c r="A37" s="270" t="s">
        <v>109</v>
      </c>
      <c r="B37" s="270"/>
      <c r="C37" s="270"/>
      <c r="D37" s="270"/>
      <c r="E37" s="269" t="s">
        <v>134</v>
      </c>
      <c r="F37" s="269"/>
    </row>
    <row r="38" spans="1:10" x14ac:dyDescent="0.25">
      <c r="C38" s="122"/>
    </row>
    <row r="39" spans="1:10" x14ac:dyDescent="0.25">
      <c r="C39" s="122"/>
    </row>
    <row r="40" spans="1:10" x14ac:dyDescent="0.25">
      <c r="C40" s="122"/>
    </row>
    <row r="41" spans="1:10" x14ac:dyDescent="0.25">
      <c r="C41" s="122"/>
    </row>
    <row r="42" spans="1:10" x14ac:dyDescent="0.25">
      <c r="C42" s="122"/>
    </row>
  </sheetData>
  <mergeCells count="24">
    <mergeCell ref="A37:D37"/>
    <mergeCell ref="E37:F37"/>
    <mergeCell ref="A13:E13"/>
    <mergeCell ref="A14:E14"/>
    <mergeCell ref="A26:E26"/>
    <mergeCell ref="A27:E27"/>
    <mergeCell ref="A1:J1"/>
    <mergeCell ref="A3:J3"/>
    <mergeCell ref="A8:E8"/>
    <mergeCell ref="A9:E9"/>
    <mergeCell ref="A10:E10"/>
    <mergeCell ref="A12:E12"/>
    <mergeCell ref="A5:J5"/>
    <mergeCell ref="A16:J16"/>
    <mergeCell ref="A23:J23"/>
    <mergeCell ref="A7:E7"/>
    <mergeCell ref="A18:E18"/>
    <mergeCell ref="A25:E25"/>
    <mergeCell ref="A36:J36"/>
    <mergeCell ref="A30:E30"/>
    <mergeCell ref="A34:J34"/>
    <mergeCell ref="A19:E19"/>
    <mergeCell ref="A20:E20"/>
    <mergeCell ref="A21:E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1"/>
  <sheetViews>
    <sheetView topLeftCell="A109" workbookViewId="0">
      <selection activeCell="F72" sqref="F72"/>
    </sheetView>
  </sheetViews>
  <sheetFormatPr defaultRowHeight="15" x14ac:dyDescent="0.25"/>
  <cols>
    <col min="1" max="1" width="52.85546875" customWidth="1"/>
    <col min="2" max="2" width="22.7109375" customWidth="1"/>
    <col min="3" max="3" width="18.42578125" style="134" customWidth="1"/>
    <col min="4" max="6" width="25.28515625" customWidth="1"/>
    <col min="7" max="9" width="25.28515625" hidden="1" customWidth="1"/>
    <col min="10" max="10" width="21.140625" customWidth="1"/>
    <col min="11" max="11" width="8.85546875" customWidth="1"/>
    <col min="12" max="12" width="14.7109375" bestFit="1" customWidth="1"/>
  </cols>
  <sheetData>
    <row r="1" spans="1:10" ht="42" customHeight="1" x14ac:dyDescent="0.25">
      <c r="A1" s="256" t="s">
        <v>113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 ht="18" customHeight="1" x14ac:dyDescent="0.25">
      <c r="A2" s="76"/>
      <c r="B2" s="76"/>
      <c r="C2" s="124"/>
      <c r="D2" s="76"/>
      <c r="E2" s="76"/>
      <c r="F2" s="76"/>
      <c r="G2" s="76"/>
      <c r="H2" s="76"/>
      <c r="I2" s="76"/>
      <c r="J2" s="77"/>
    </row>
    <row r="3" spans="1:10" x14ac:dyDescent="0.25">
      <c r="A3" s="255" t="s">
        <v>23</v>
      </c>
      <c r="B3" s="255"/>
      <c r="C3" s="255"/>
      <c r="D3" s="255"/>
      <c r="E3" s="255"/>
      <c r="F3" s="255"/>
      <c r="G3" s="255"/>
      <c r="H3" s="258"/>
      <c r="I3" s="258"/>
      <c r="J3" s="77"/>
    </row>
    <row r="4" spans="1:10" x14ac:dyDescent="0.25">
      <c r="A4" s="76"/>
      <c r="B4" s="76"/>
      <c r="C4" s="124"/>
      <c r="D4" s="76"/>
      <c r="E4" s="76"/>
      <c r="F4" s="76"/>
      <c r="G4" s="76"/>
      <c r="H4" s="56"/>
      <c r="I4" s="56"/>
      <c r="J4" s="77"/>
    </row>
    <row r="5" spans="1:10" ht="18" customHeight="1" x14ac:dyDescent="0.25">
      <c r="A5" s="255" t="s">
        <v>10</v>
      </c>
      <c r="B5" s="259"/>
      <c r="C5" s="259"/>
      <c r="D5" s="259"/>
      <c r="E5" s="259"/>
      <c r="F5" s="259"/>
      <c r="G5" s="259"/>
      <c r="H5" s="259"/>
      <c r="I5" s="259"/>
      <c r="J5" s="77"/>
    </row>
    <row r="6" spans="1:10" x14ac:dyDescent="0.25">
      <c r="A6" s="76"/>
      <c r="B6" s="76"/>
      <c r="C6" s="124"/>
      <c r="D6" s="76"/>
      <c r="E6" s="76"/>
      <c r="F6" s="76"/>
      <c r="G6" s="76"/>
      <c r="H6" s="56"/>
      <c r="I6" s="56"/>
      <c r="J6" s="77"/>
    </row>
    <row r="7" spans="1:10" x14ac:dyDescent="0.25">
      <c r="A7" s="255" t="s">
        <v>1</v>
      </c>
      <c r="B7" s="257"/>
      <c r="C7" s="257"/>
      <c r="D7" s="257"/>
      <c r="E7" s="257"/>
      <c r="F7" s="257"/>
      <c r="G7" s="257"/>
      <c r="H7" s="257"/>
      <c r="I7" s="257"/>
      <c r="J7" s="77"/>
    </row>
    <row r="8" spans="1:10" ht="25.5" customHeight="1" thickBot="1" x14ac:dyDescent="0.3">
      <c r="A8" s="78" t="s">
        <v>36</v>
      </c>
      <c r="B8" s="79" t="s">
        <v>117</v>
      </c>
      <c r="C8" s="80" t="s">
        <v>121</v>
      </c>
      <c r="D8" s="79" t="s">
        <v>118</v>
      </c>
      <c r="E8" s="79" t="s">
        <v>37</v>
      </c>
      <c r="F8" s="81" t="s">
        <v>119</v>
      </c>
      <c r="G8" s="60"/>
      <c r="H8" s="61"/>
      <c r="I8" s="61"/>
    </row>
    <row r="9" spans="1:10" ht="25.5" customHeight="1" x14ac:dyDescent="0.25">
      <c r="A9" s="136" t="s">
        <v>58</v>
      </c>
      <c r="B9" s="137">
        <f>B12+B15+B21+B24+B27+B42</f>
        <v>3331265.85</v>
      </c>
      <c r="C9" s="137">
        <f>C12+C15+C21+C24+C28+C32+C35+C38+C46+C42</f>
        <v>4189065.63</v>
      </c>
      <c r="D9" s="137">
        <f>D12+D15+D21+D24+D27+D42+D46</f>
        <v>3085685</v>
      </c>
      <c r="E9" s="137">
        <f>E12+E15+E21+E24+E27+E42+E46</f>
        <v>2178685</v>
      </c>
      <c r="F9" s="138">
        <f>F12+F15+F21+F24+F27+F42+F46</f>
        <v>2157485</v>
      </c>
      <c r="G9" s="60"/>
      <c r="H9" s="61"/>
      <c r="I9" s="61"/>
    </row>
    <row r="10" spans="1:10" ht="25.5" customHeight="1" x14ac:dyDescent="0.25">
      <c r="A10" s="82" t="s">
        <v>126</v>
      </c>
      <c r="B10" s="62">
        <v>3331265.85</v>
      </c>
      <c r="C10" s="135">
        <v>4189065.63</v>
      </c>
      <c r="D10" s="63">
        <f>D11</f>
        <v>3085685</v>
      </c>
      <c r="E10" s="63">
        <f>E11</f>
        <v>2178685</v>
      </c>
      <c r="F10" s="83">
        <v>2127485</v>
      </c>
      <c r="G10" s="123"/>
      <c r="H10" s="61"/>
      <c r="I10" s="61"/>
    </row>
    <row r="11" spans="1:10" ht="25.5" customHeight="1" x14ac:dyDescent="0.25">
      <c r="A11" s="136" t="s">
        <v>127</v>
      </c>
      <c r="B11" s="137">
        <f>B12+B15+B21+B27+B24+B42+B46</f>
        <v>3331265.85</v>
      </c>
      <c r="C11" s="137">
        <f>C12+C15+C21+C24+C30+C32+C35+C39+C42+C46</f>
        <v>4091794.05</v>
      </c>
      <c r="D11" s="137">
        <f>D12+D15+D21+D24+D27+D42+D46</f>
        <v>3085685</v>
      </c>
      <c r="E11" s="137">
        <f>E12+E15+E21+E24+E27+E42+E46</f>
        <v>2178685</v>
      </c>
      <c r="F11" s="138">
        <f>F12+F15+F21+F24+F27+F42+F46</f>
        <v>2157485</v>
      </c>
      <c r="G11" s="123"/>
      <c r="H11" s="61"/>
      <c r="I11" s="61"/>
    </row>
    <row r="12" spans="1:10" ht="20.25" customHeight="1" x14ac:dyDescent="0.25">
      <c r="A12" s="139" t="s">
        <v>59</v>
      </c>
      <c r="B12" s="140">
        <f>B13</f>
        <v>1134669.82</v>
      </c>
      <c r="C12" s="140">
        <f>C13</f>
        <v>899100</v>
      </c>
      <c r="D12" s="140">
        <v>10100</v>
      </c>
      <c r="E12" s="143">
        <v>10100</v>
      </c>
      <c r="F12" s="142">
        <v>4100</v>
      </c>
      <c r="G12" s="60"/>
      <c r="H12" s="61"/>
      <c r="I12" s="61"/>
    </row>
    <row r="13" spans="1:10" ht="20.25" customHeight="1" x14ac:dyDescent="0.25">
      <c r="A13" s="84" t="s">
        <v>38</v>
      </c>
      <c r="B13" s="64">
        <f>B14</f>
        <v>1134669.82</v>
      </c>
      <c r="C13" s="125">
        <v>899100</v>
      </c>
      <c r="D13" s="65">
        <v>10100</v>
      </c>
      <c r="E13" s="65">
        <v>10100</v>
      </c>
      <c r="F13" s="85">
        <v>4100</v>
      </c>
      <c r="G13" s="60"/>
      <c r="H13" s="61"/>
      <c r="I13" s="61"/>
    </row>
    <row r="14" spans="1:10" ht="18.75" customHeight="1" x14ac:dyDescent="0.25">
      <c r="A14" s="84" t="s">
        <v>46</v>
      </c>
      <c r="B14" s="64">
        <v>1134669.82</v>
      </c>
      <c r="C14" s="125">
        <v>899100</v>
      </c>
      <c r="D14" s="65">
        <v>10100</v>
      </c>
      <c r="E14" s="65">
        <v>10100</v>
      </c>
      <c r="F14" s="85">
        <v>4100</v>
      </c>
      <c r="G14" s="60"/>
      <c r="H14" s="61"/>
      <c r="I14" s="61"/>
    </row>
    <row r="15" spans="1:10" ht="18.75" customHeight="1" x14ac:dyDescent="0.25">
      <c r="A15" s="139" t="s">
        <v>60</v>
      </c>
      <c r="B15" s="140">
        <f>B17+B18+B19</f>
        <v>102920.54000000001</v>
      </c>
      <c r="C15" s="141">
        <f>C16+C20</f>
        <v>110020</v>
      </c>
      <c r="D15" s="140">
        <f>D16</f>
        <v>120020</v>
      </c>
      <c r="E15" s="140">
        <v>120020</v>
      </c>
      <c r="F15" s="142">
        <f>F16</f>
        <v>120020</v>
      </c>
      <c r="G15" s="60"/>
      <c r="H15" s="61"/>
      <c r="I15" s="61"/>
    </row>
    <row r="16" spans="1:10" ht="18" customHeight="1" x14ac:dyDescent="0.25">
      <c r="A16" s="149" t="s">
        <v>38</v>
      </c>
      <c r="B16" s="64">
        <v>102920.54</v>
      </c>
      <c r="C16" s="126">
        <f>C17+C18</f>
        <v>110020</v>
      </c>
      <c r="D16" s="125">
        <f>D17+D18</f>
        <v>120020</v>
      </c>
      <c r="E16" s="125">
        <f>E17+E18</f>
        <v>12020</v>
      </c>
      <c r="F16" s="150">
        <f>F17+F18</f>
        <v>120020</v>
      </c>
      <c r="G16" s="60"/>
      <c r="H16" s="61"/>
      <c r="I16" s="61"/>
    </row>
    <row r="17" spans="1:9" ht="12.75" customHeight="1" x14ac:dyDescent="0.25">
      <c r="A17" s="84" t="s">
        <v>42</v>
      </c>
      <c r="B17" s="67">
        <v>0.6</v>
      </c>
      <c r="C17" s="127">
        <v>20</v>
      </c>
      <c r="D17" s="68">
        <v>20</v>
      </c>
      <c r="E17" s="68">
        <v>20</v>
      </c>
      <c r="F17" s="86">
        <v>20</v>
      </c>
      <c r="G17" s="60"/>
      <c r="H17" s="61"/>
      <c r="I17" s="61"/>
    </row>
    <row r="18" spans="1:9" ht="25.5" customHeight="1" x14ac:dyDescent="0.25">
      <c r="A18" s="84" t="s">
        <v>45</v>
      </c>
      <c r="B18" s="65">
        <v>102919.94</v>
      </c>
      <c r="C18" s="126">
        <v>110000</v>
      </c>
      <c r="D18" s="65">
        <v>120000</v>
      </c>
      <c r="E18" s="65">
        <v>12000</v>
      </c>
      <c r="F18" s="85">
        <v>120000</v>
      </c>
      <c r="G18" s="60"/>
      <c r="H18" s="61"/>
      <c r="I18" s="61"/>
    </row>
    <row r="19" spans="1:9" ht="12.75" customHeight="1" x14ac:dyDescent="0.25">
      <c r="A19" s="84" t="s">
        <v>47</v>
      </c>
      <c r="B19" s="65">
        <v>0</v>
      </c>
      <c r="C19" s="128">
        <v>0</v>
      </c>
      <c r="D19" s="65"/>
      <c r="E19" s="65"/>
      <c r="F19" s="85"/>
      <c r="G19" s="60"/>
      <c r="H19" s="61"/>
      <c r="I19" s="61"/>
    </row>
    <row r="20" spans="1:9" ht="12.75" customHeight="1" x14ac:dyDescent="0.25">
      <c r="A20" s="87" t="s">
        <v>111</v>
      </c>
      <c r="B20" s="65">
        <v>0</v>
      </c>
      <c r="C20" s="156">
        <v>0</v>
      </c>
      <c r="D20" s="65"/>
      <c r="E20" s="65"/>
      <c r="F20" s="85"/>
      <c r="G20" s="123"/>
      <c r="H20" s="61"/>
      <c r="I20" s="61"/>
    </row>
    <row r="21" spans="1:9" ht="14.25" customHeight="1" x14ac:dyDescent="0.25">
      <c r="A21" s="139" t="s">
        <v>61</v>
      </c>
      <c r="B21" s="140">
        <v>162188.10999999999</v>
      </c>
      <c r="C21" s="140">
        <f>C22</f>
        <v>175000</v>
      </c>
      <c r="D21" s="140">
        <f>D22</f>
        <v>207000</v>
      </c>
      <c r="E21" s="140">
        <f>E22</f>
        <v>207000</v>
      </c>
      <c r="F21" s="142">
        <f>F22</f>
        <v>203600</v>
      </c>
      <c r="G21" s="70"/>
      <c r="H21" s="70"/>
      <c r="I21" s="70"/>
    </row>
    <row r="22" spans="1:9" ht="18" customHeight="1" x14ac:dyDescent="0.25">
      <c r="A22" s="84" t="s">
        <v>38</v>
      </c>
      <c r="B22" s="64">
        <v>162188.10999999999</v>
      </c>
      <c r="C22" s="125">
        <f>C23</f>
        <v>175000</v>
      </c>
      <c r="D22" s="65">
        <v>207000</v>
      </c>
      <c r="E22" s="65">
        <v>207000</v>
      </c>
      <c r="F22" s="85">
        <v>203600</v>
      </c>
      <c r="G22" s="70"/>
      <c r="H22" s="70"/>
      <c r="I22" s="70"/>
    </row>
    <row r="23" spans="1:9" ht="23.25" customHeight="1" x14ac:dyDescent="0.25">
      <c r="A23" s="84" t="s">
        <v>46</v>
      </c>
      <c r="B23" s="64">
        <v>162188.10999999999</v>
      </c>
      <c r="C23" s="125">
        <v>175000</v>
      </c>
      <c r="D23" s="65">
        <v>207000</v>
      </c>
      <c r="E23" s="65">
        <v>207000</v>
      </c>
      <c r="F23" s="85">
        <v>203600</v>
      </c>
      <c r="G23" s="70"/>
      <c r="H23" s="70"/>
      <c r="I23" s="70"/>
    </row>
    <row r="24" spans="1:9" ht="15" customHeight="1" x14ac:dyDescent="0.25">
      <c r="A24" s="139" t="s">
        <v>62</v>
      </c>
      <c r="B24" s="140">
        <v>929.2</v>
      </c>
      <c r="C24" s="141">
        <v>4000</v>
      </c>
      <c r="D24" s="140">
        <v>4000</v>
      </c>
      <c r="E24" s="143">
        <v>4000</v>
      </c>
      <c r="F24" s="142">
        <v>4000</v>
      </c>
      <c r="G24" s="70"/>
      <c r="H24" s="70"/>
      <c r="I24" s="70"/>
    </row>
    <row r="25" spans="1:9" ht="16.5" customHeight="1" x14ac:dyDescent="0.25">
      <c r="A25" s="84" t="s">
        <v>38</v>
      </c>
      <c r="B25" s="65">
        <v>929.2</v>
      </c>
      <c r="C25" s="126">
        <v>4000</v>
      </c>
      <c r="D25" s="65">
        <v>4000</v>
      </c>
      <c r="E25" s="65">
        <v>4000</v>
      </c>
      <c r="F25" s="85">
        <v>4000</v>
      </c>
      <c r="G25" s="70"/>
      <c r="H25" s="70"/>
      <c r="I25" s="70"/>
    </row>
    <row r="26" spans="1:9" ht="26.25" customHeight="1" x14ac:dyDescent="0.25">
      <c r="A26" s="84" t="s">
        <v>43</v>
      </c>
      <c r="B26" s="65">
        <v>929.2</v>
      </c>
      <c r="C26" s="126">
        <v>4000</v>
      </c>
      <c r="D26" s="65">
        <v>4000</v>
      </c>
      <c r="E26" s="65">
        <v>4000</v>
      </c>
      <c r="F26" s="85">
        <v>4000</v>
      </c>
      <c r="G26" s="70"/>
      <c r="H26" s="70"/>
      <c r="I26" s="70"/>
    </row>
    <row r="27" spans="1:9" ht="16.5" customHeight="1" x14ac:dyDescent="0.25">
      <c r="A27" s="87" t="s">
        <v>40</v>
      </c>
      <c r="B27" s="71">
        <v>1926125.61</v>
      </c>
      <c r="C27" s="64">
        <v>2991345.63</v>
      </c>
      <c r="D27" s="71">
        <v>2734965</v>
      </c>
      <c r="E27" s="71">
        <v>1827965</v>
      </c>
      <c r="F27" s="88">
        <v>1816165</v>
      </c>
      <c r="G27" s="70"/>
      <c r="H27" s="70"/>
      <c r="I27" s="70"/>
    </row>
    <row r="28" spans="1:9" ht="18" customHeight="1" x14ac:dyDescent="0.25">
      <c r="A28" s="139" t="s">
        <v>63</v>
      </c>
      <c r="B28" s="140">
        <v>80536.83</v>
      </c>
      <c r="C28" s="141">
        <f>C29</f>
        <v>98470.96</v>
      </c>
      <c r="D28" s="140">
        <v>16165</v>
      </c>
      <c r="E28" s="143">
        <v>9165</v>
      </c>
      <c r="F28" s="142">
        <v>9165</v>
      </c>
      <c r="G28" s="70"/>
      <c r="H28" s="70"/>
      <c r="I28" s="70"/>
    </row>
    <row r="29" spans="1:9" ht="18" customHeight="1" x14ac:dyDescent="0.25">
      <c r="A29" s="84" t="s">
        <v>38</v>
      </c>
      <c r="B29" s="64">
        <v>80536.83</v>
      </c>
      <c r="C29" s="126">
        <v>98470.96</v>
      </c>
      <c r="D29" s="65">
        <v>16165</v>
      </c>
      <c r="E29" s="65">
        <v>9165</v>
      </c>
      <c r="F29" s="85">
        <v>9165</v>
      </c>
      <c r="G29" s="70"/>
      <c r="H29" s="70"/>
      <c r="I29" s="70"/>
    </row>
    <row r="30" spans="1:9" ht="15.75" customHeight="1" x14ac:dyDescent="0.25">
      <c r="A30" s="84" t="s">
        <v>39</v>
      </c>
      <c r="B30" s="64">
        <v>80536.83</v>
      </c>
      <c r="C30" s="126">
        <v>91474.05</v>
      </c>
      <c r="D30" s="65">
        <v>16165</v>
      </c>
      <c r="E30" s="65">
        <v>9165</v>
      </c>
      <c r="F30" s="85">
        <v>9165</v>
      </c>
      <c r="G30" s="70"/>
      <c r="H30" s="70"/>
      <c r="I30" s="70"/>
    </row>
    <row r="31" spans="1:9" ht="15.75" customHeight="1" x14ac:dyDescent="0.25">
      <c r="A31" s="87" t="s">
        <v>111</v>
      </c>
      <c r="B31" s="64">
        <v>0</v>
      </c>
      <c r="C31" s="155">
        <v>6996.91</v>
      </c>
      <c r="D31" s="65"/>
      <c r="E31" s="65"/>
      <c r="F31" s="85"/>
      <c r="G31" s="70"/>
      <c r="H31" s="70"/>
      <c r="I31" s="70"/>
    </row>
    <row r="32" spans="1:9" ht="20.25" customHeight="1" x14ac:dyDescent="0.25">
      <c r="A32" s="139" t="s">
        <v>69</v>
      </c>
      <c r="B32" s="140">
        <v>1016826.27</v>
      </c>
      <c r="C32" s="141">
        <f>C33</f>
        <v>1588500</v>
      </c>
      <c r="D32" s="140">
        <f>D33</f>
        <v>1803000</v>
      </c>
      <c r="E32" s="140">
        <f>E33</f>
        <v>1803000</v>
      </c>
      <c r="F32" s="142">
        <f>F33</f>
        <v>1803000</v>
      </c>
      <c r="G32" s="70"/>
      <c r="H32" s="70"/>
      <c r="I32" s="70"/>
    </row>
    <row r="33" spans="1:9" ht="19.5" customHeight="1" x14ac:dyDescent="0.25">
      <c r="A33" s="84" t="s">
        <v>38</v>
      </c>
      <c r="B33" s="65">
        <v>1016826.27</v>
      </c>
      <c r="C33" s="126">
        <v>1588500</v>
      </c>
      <c r="D33" s="65">
        <v>1803000</v>
      </c>
      <c r="E33" s="65">
        <v>1803000</v>
      </c>
      <c r="F33" s="85">
        <v>1803000</v>
      </c>
      <c r="G33" s="70"/>
      <c r="H33" s="70"/>
      <c r="I33" s="70"/>
    </row>
    <row r="34" spans="1:9" x14ac:dyDescent="0.25">
      <c r="A34" s="84" t="s">
        <v>39</v>
      </c>
      <c r="B34" s="65">
        <v>1016826.27</v>
      </c>
      <c r="C34" s="126">
        <v>1588500</v>
      </c>
      <c r="D34" s="65">
        <f>D33</f>
        <v>1803000</v>
      </c>
      <c r="E34" s="65">
        <f>E33</f>
        <v>1803000</v>
      </c>
      <c r="F34" s="85">
        <f>F33</f>
        <v>1803000</v>
      </c>
      <c r="G34" s="70"/>
      <c r="H34" s="70"/>
      <c r="I34" s="70"/>
    </row>
    <row r="35" spans="1:9" ht="21" customHeight="1" x14ac:dyDescent="0.25">
      <c r="A35" s="139" t="s">
        <v>64</v>
      </c>
      <c r="B35" s="140">
        <f>B36</f>
        <v>3296.69</v>
      </c>
      <c r="C35" s="140">
        <f>C36</f>
        <v>14100</v>
      </c>
      <c r="D35" s="140">
        <v>15800</v>
      </c>
      <c r="E35" s="143">
        <v>15800</v>
      </c>
      <c r="F35" s="142">
        <v>4000</v>
      </c>
      <c r="G35" s="70"/>
      <c r="H35" s="70"/>
      <c r="I35" s="70"/>
    </row>
    <row r="36" spans="1:9" ht="18" customHeight="1" x14ac:dyDescent="0.25">
      <c r="A36" s="84" t="s">
        <v>38</v>
      </c>
      <c r="B36" s="65">
        <v>3296.69</v>
      </c>
      <c r="C36" s="125">
        <v>14100</v>
      </c>
      <c r="D36" s="65">
        <v>15800</v>
      </c>
      <c r="E36" s="65">
        <v>15800</v>
      </c>
      <c r="F36" s="85">
        <v>4000</v>
      </c>
      <c r="G36" s="70"/>
      <c r="H36" s="70"/>
      <c r="I36" s="70"/>
    </row>
    <row r="37" spans="1:9" ht="18" customHeight="1" x14ac:dyDescent="0.25">
      <c r="A37" s="84" t="s">
        <v>46</v>
      </c>
      <c r="B37" s="65">
        <v>3296.69</v>
      </c>
      <c r="C37" s="125">
        <v>14100</v>
      </c>
      <c r="D37" s="65">
        <v>15800</v>
      </c>
      <c r="E37" s="65">
        <v>15800</v>
      </c>
      <c r="F37" s="85">
        <v>4000</v>
      </c>
      <c r="G37" s="70"/>
      <c r="H37" s="70"/>
      <c r="I37" s="70"/>
    </row>
    <row r="38" spans="1:9" ht="15" customHeight="1" x14ac:dyDescent="0.25">
      <c r="A38" s="139" t="s">
        <v>65</v>
      </c>
      <c r="B38" s="140">
        <v>657671.26</v>
      </c>
      <c r="C38" s="141">
        <f>C39+C41</f>
        <v>1290274.67</v>
      </c>
      <c r="D38" s="140">
        <v>2288025</v>
      </c>
      <c r="E38" s="144"/>
      <c r="F38" s="145"/>
      <c r="G38" s="70"/>
      <c r="H38" s="70"/>
      <c r="I38" s="70"/>
    </row>
    <row r="39" spans="1:9" ht="17.25" customHeight="1" x14ac:dyDescent="0.25">
      <c r="A39" s="84" t="s">
        <v>38</v>
      </c>
      <c r="B39" s="64">
        <v>657671.26</v>
      </c>
      <c r="C39" s="126">
        <v>1200000</v>
      </c>
      <c r="D39" s="65">
        <v>900000</v>
      </c>
      <c r="E39" s="69">
        <v>0</v>
      </c>
      <c r="F39" s="89">
        <v>0</v>
      </c>
      <c r="G39" s="70"/>
      <c r="H39" s="70"/>
      <c r="I39" s="70"/>
    </row>
    <row r="40" spans="1:9" ht="18" customHeight="1" x14ac:dyDescent="0.25">
      <c r="A40" s="84" t="s">
        <v>39</v>
      </c>
      <c r="B40" s="64">
        <v>657671.26</v>
      </c>
      <c r="C40" s="126">
        <v>1200000</v>
      </c>
      <c r="D40" s="65">
        <v>900000</v>
      </c>
      <c r="E40" s="69">
        <v>0</v>
      </c>
      <c r="F40" s="89">
        <v>0</v>
      </c>
      <c r="G40" s="70"/>
      <c r="H40" s="70"/>
      <c r="I40" s="70"/>
    </row>
    <row r="41" spans="1:9" ht="17.25" customHeight="1" x14ac:dyDescent="0.25">
      <c r="A41" s="87" t="s">
        <v>111</v>
      </c>
      <c r="B41" s="65">
        <v>0</v>
      </c>
      <c r="C41" s="155">
        <v>90274.67</v>
      </c>
      <c r="D41" s="65">
        <v>0</v>
      </c>
      <c r="E41" s="65">
        <v>0</v>
      </c>
      <c r="F41" s="85">
        <v>0</v>
      </c>
      <c r="G41" s="70"/>
      <c r="H41" s="70"/>
      <c r="I41" s="70"/>
    </row>
    <row r="42" spans="1:9" ht="17.25" customHeight="1" x14ac:dyDescent="0.25">
      <c r="A42" s="139" t="s">
        <v>67</v>
      </c>
      <c r="B42" s="140">
        <v>4432.57</v>
      </c>
      <c r="C42" s="141">
        <f>C43</f>
        <v>6600</v>
      </c>
      <c r="D42" s="140">
        <v>6600</v>
      </c>
      <c r="E42" s="140">
        <v>6600</v>
      </c>
      <c r="F42" s="142">
        <v>6600</v>
      </c>
      <c r="G42" s="70"/>
      <c r="H42" s="70"/>
      <c r="I42" s="70"/>
    </row>
    <row r="43" spans="1:9" ht="18" customHeight="1" x14ac:dyDescent="0.25">
      <c r="A43" s="84" t="s">
        <v>38</v>
      </c>
      <c r="B43" s="65">
        <v>4432.57</v>
      </c>
      <c r="C43" s="126">
        <v>6600</v>
      </c>
      <c r="D43" s="65">
        <v>6600</v>
      </c>
      <c r="E43" s="65">
        <v>6600</v>
      </c>
      <c r="F43" s="85">
        <v>6600</v>
      </c>
      <c r="G43" s="70"/>
      <c r="H43" s="70"/>
      <c r="I43" s="70"/>
    </row>
    <row r="44" spans="1:9" ht="23.25" x14ac:dyDescent="0.25">
      <c r="A44" s="84" t="s">
        <v>45</v>
      </c>
      <c r="B44" s="65">
        <v>4432.57</v>
      </c>
      <c r="C44" s="126">
        <v>6600</v>
      </c>
      <c r="D44" s="65">
        <v>6600</v>
      </c>
      <c r="E44" s="65">
        <v>6600</v>
      </c>
      <c r="F44" s="85">
        <v>6600</v>
      </c>
      <c r="G44" s="70"/>
      <c r="H44" s="70"/>
      <c r="I44" s="70"/>
    </row>
    <row r="45" spans="1:9" ht="18" customHeight="1" x14ac:dyDescent="0.25">
      <c r="A45" s="84" t="s">
        <v>44</v>
      </c>
      <c r="B45" s="65">
        <v>0</v>
      </c>
      <c r="C45" s="128">
        <v>0</v>
      </c>
      <c r="D45" s="65">
        <v>1000</v>
      </c>
      <c r="E45" s="65">
        <v>1000</v>
      </c>
      <c r="F45" s="85">
        <v>1000</v>
      </c>
      <c r="G45" s="70"/>
      <c r="H45" s="70"/>
      <c r="I45" s="70"/>
    </row>
    <row r="46" spans="1:9" ht="17.25" customHeight="1" x14ac:dyDescent="0.25">
      <c r="A46" s="139" t="s">
        <v>70</v>
      </c>
      <c r="B46" s="140">
        <v>0</v>
      </c>
      <c r="C46" s="148">
        <v>3000</v>
      </c>
      <c r="D46" s="140">
        <v>3000</v>
      </c>
      <c r="E46" s="140">
        <v>3000</v>
      </c>
      <c r="F46" s="142">
        <v>3000</v>
      </c>
      <c r="G46" s="70"/>
      <c r="H46" s="70"/>
      <c r="I46" s="70"/>
    </row>
    <row r="47" spans="1:9" ht="14.25" customHeight="1" x14ac:dyDescent="0.25">
      <c r="A47" s="84" t="s">
        <v>38</v>
      </c>
      <c r="B47" s="65">
        <v>0</v>
      </c>
      <c r="C47" s="127">
        <v>3000</v>
      </c>
      <c r="D47" s="65">
        <v>3000</v>
      </c>
      <c r="E47" s="65">
        <v>3000</v>
      </c>
      <c r="F47" s="85">
        <v>3000</v>
      </c>
      <c r="G47" s="70"/>
      <c r="H47" s="70"/>
      <c r="I47" s="70"/>
    </row>
    <row r="48" spans="1:9" ht="26.25" customHeight="1" x14ac:dyDescent="0.25">
      <c r="A48" s="90" t="s">
        <v>43</v>
      </c>
      <c r="B48" s="91">
        <v>0</v>
      </c>
      <c r="C48" s="147">
        <v>3000</v>
      </c>
      <c r="D48" s="91">
        <v>3000</v>
      </c>
      <c r="E48" s="91">
        <v>3000</v>
      </c>
      <c r="F48" s="93">
        <v>3000</v>
      </c>
      <c r="G48" s="70"/>
      <c r="H48" s="70"/>
      <c r="I48" s="70"/>
    </row>
    <row r="49" spans="1:10" ht="26.25" customHeight="1" x14ac:dyDescent="0.25">
      <c r="A49" s="60"/>
      <c r="B49" s="61"/>
      <c r="C49" s="129"/>
      <c r="D49" s="70"/>
      <c r="E49" s="70"/>
      <c r="F49" s="72"/>
      <c r="G49" s="70"/>
      <c r="H49" s="70"/>
      <c r="I49" s="70"/>
    </row>
    <row r="50" spans="1:10" ht="19.5" customHeight="1" x14ac:dyDescent="0.25">
      <c r="A50" s="255" t="s">
        <v>15</v>
      </c>
      <c r="B50" s="255"/>
      <c r="C50" s="255"/>
      <c r="D50" s="255"/>
      <c r="E50" s="255"/>
      <c r="F50" s="255"/>
      <c r="G50" s="255"/>
      <c r="H50" s="255"/>
      <c r="I50" s="255"/>
    </row>
    <row r="51" spans="1:10" ht="15.75" thickBot="1" x14ac:dyDescent="0.3">
      <c r="A51" s="78" t="s">
        <v>36</v>
      </c>
      <c r="B51" s="80" t="s">
        <v>117</v>
      </c>
      <c r="C51" s="80" t="s">
        <v>121</v>
      </c>
      <c r="D51" s="79" t="s">
        <v>118</v>
      </c>
      <c r="E51" s="79" t="s">
        <v>37</v>
      </c>
      <c r="F51" s="81" t="s">
        <v>119</v>
      </c>
      <c r="G51" s="60"/>
      <c r="H51" s="61"/>
      <c r="I51" s="61"/>
    </row>
    <row r="52" spans="1:10" ht="27" customHeight="1" x14ac:dyDescent="0.25">
      <c r="A52" s="82" t="s">
        <v>57</v>
      </c>
      <c r="B52" s="63">
        <f>B53</f>
        <v>3273426.4699999993</v>
      </c>
      <c r="C52" s="151">
        <f>C53</f>
        <v>4189065.63</v>
      </c>
      <c r="D52" s="63">
        <f>D53</f>
        <v>3085685</v>
      </c>
      <c r="E52" s="63">
        <f>E53</f>
        <v>2178685</v>
      </c>
      <c r="F52" s="83">
        <f>F53</f>
        <v>2157485</v>
      </c>
      <c r="G52" s="60"/>
      <c r="H52" s="61"/>
      <c r="I52" s="61"/>
    </row>
    <row r="53" spans="1:10" ht="23.45" customHeight="1" x14ac:dyDescent="0.25">
      <c r="A53" s="152" t="s">
        <v>58</v>
      </c>
      <c r="B53" s="153">
        <f>B54+B62+B70+B75+B78+B107</f>
        <v>3273426.4699999993</v>
      </c>
      <c r="C53" s="153">
        <f>C54+C62+C70+C75+C78+C107+C112</f>
        <v>4189065.63</v>
      </c>
      <c r="D53" s="153">
        <f>D54+D62+D70+D75+D78+D107+D112</f>
        <v>3085685</v>
      </c>
      <c r="E53" s="153">
        <f>E54+E62+E70+E75+E78+E107+E112</f>
        <v>2178685</v>
      </c>
      <c r="F53" s="154">
        <f>F54+F62+F70+F75+F78+F107+F112</f>
        <v>2157485</v>
      </c>
      <c r="G53" s="70"/>
      <c r="H53" s="70"/>
      <c r="I53" s="70"/>
      <c r="J53" s="57"/>
    </row>
    <row r="54" spans="1:10" ht="20.45" customHeight="1" x14ac:dyDescent="0.25">
      <c r="A54" s="139" t="s">
        <v>59</v>
      </c>
      <c r="B54" s="140">
        <f>B55+B58</f>
        <v>1134350.49</v>
      </c>
      <c r="C54" s="141">
        <f>C55+C58</f>
        <v>899100</v>
      </c>
      <c r="D54" s="140">
        <f>D55+D58</f>
        <v>10100</v>
      </c>
      <c r="E54" s="143">
        <f>E55+E58</f>
        <v>10100</v>
      </c>
      <c r="F54" s="142">
        <f>F55+F58</f>
        <v>4100</v>
      </c>
      <c r="G54" s="70"/>
      <c r="H54" s="70"/>
      <c r="I54" s="70"/>
    </row>
    <row r="55" spans="1:10" x14ac:dyDescent="0.25">
      <c r="A55" s="84" t="s">
        <v>48</v>
      </c>
      <c r="B55" s="65">
        <f>B56+B57</f>
        <v>19189.39</v>
      </c>
      <c r="C55" s="126">
        <f>C56+C57</f>
        <v>17500</v>
      </c>
      <c r="D55" s="65">
        <f>D56+D57</f>
        <v>9500</v>
      </c>
      <c r="E55" s="65">
        <f>E56+E57</f>
        <v>9500</v>
      </c>
      <c r="F55" s="85">
        <v>3500</v>
      </c>
      <c r="G55" s="70"/>
      <c r="H55" s="70"/>
      <c r="I55" s="70"/>
    </row>
    <row r="56" spans="1:10" x14ac:dyDescent="0.25">
      <c r="A56" s="84" t="s">
        <v>49</v>
      </c>
      <c r="B56" s="65">
        <v>444.52</v>
      </c>
      <c r="C56" s="128">
        <v>5200</v>
      </c>
      <c r="D56" s="65">
        <v>5600</v>
      </c>
      <c r="E56" s="69">
        <v>5600</v>
      </c>
      <c r="F56" s="89">
        <v>0</v>
      </c>
      <c r="G56" s="70"/>
      <c r="H56" s="70"/>
      <c r="I56" s="70"/>
    </row>
    <row r="57" spans="1:10" x14ac:dyDescent="0.25">
      <c r="A57" s="84" t="s">
        <v>50</v>
      </c>
      <c r="B57" s="65">
        <v>18744.87</v>
      </c>
      <c r="C57" s="126">
        <v>12300</v>
      </c>
      <c r="D57" s="65">
        <v>3900</v>
      </c>
      <c r="E57" s="65">
        <v>3900</v>
      </c>
      <c r="F57" s="85">
        <v>3500</v>
      </c>
      <c r="G57" s="70"/>
      <c r="H57" s="70"/>
      <c r="I57" s="70"/>
    </row>
    <row r="58" spans="1:10" x14ac:dyDescent="0.25">
      <c r="A58" s="84" t="s">
        <v>52</v>
      </c>
      <c r="B58" s="65">
        <f>B59+B60+B61</f>
        <v>1115161.1000000001</v>
      </c>
      <c r="C58" s="126">
        <f>C59+C60+C61</f>
        <v>881600</v>
      </c>
      <c r="D58" s="65">
        <f>D59+D60+D61</f>
        <v>600</v>
      </c>
      <c r="E58" s="69">
        <f>E59+E60+E61</f>
        <v>600</v>
      </c>
      <c r="F58" s="89">
        <f>F59+F60+F61</f>
        <v>600</v>
      </c>
      <c r="G58" s="70"/>
      <c r="H58" s="70"/>
      <c r="I58" s="70"/>
    </row>
    <row r="59" spans="1:10" x14ac:dyDescent="0.25">
      <c r="A59" s="84" t="s">
        <v>120</v>
      </c>
      <c r="B59" s="65">
        <v>250</v>
      </c>
      <c r="C59" s="126">
        <v>0</v>
      </c>
      <c r="D59" s="65">
        <v>0</v>
      </c>
      <c r="E59" s="69">
        <v>0</v>
      </c>
      <c r="F59" s="89">
        <v>0</v>
      </c>
      <c r="G59" s="70"/>
      <c r="H59" s="70"/>
      <c r="I59" s="70"/>
    </row>
    <row r="60" spans="1:10" x14ac:dyDescent="0.25">
      <c r="A60" s="84" t="s">
        <v>53</v>
      </c>
      <c r="B60" s="65">
        <v>782911.1</v>
      </c>
      <c r="C60" s="126">
        <v>33600</v>
      </c>
      <c r="D60" s="65">
        <v>600</v>
      </c>
      <c r="E60" s="69">
        <v>600</v>
      </c>
      <c r="F60" s="89">
        <v>600</v>
      </c>
      <c r="G60" s="70"/>
      <c r="H60" s="70"/>
      <c r="I60" s="70"/>
    </row>
    <row r="61" spans="1:10" x14ac:dyDescent="0.25">
      <c r="A61" s="84" t="s">
        <v>54</v>
      </c>
      <c r="B61" s="65">
        <v>332000</v>
      </c>
      <c r="C61" s="126">
        <v>848000</v>
      </c>
      <c r="D61" s="65">
        <v>0</v>
      </c>
      <c r="E61" s="69">
        <v>0</v>
      </c>
      <c r="F61" s="89">
        <v>0</v>
      </c>
      <c r="G61" s="70"/>
      <c r="H61" s="70"/>
      <c r="I61" s="70"/>
    </row>
    <row r="62" spans="1:10" ht="17.45" customHeight="1" x14ac:dyDescent="0.25">
      <c r="A62" s="139" t="s">
        <v>60</v>
      </c>
      <c r="B62" s="140">
        <f>B63+B67</f>
        <v>107938.91</v>
      </c>
      <c r="C62" s="140">
        <f>C67+C63</f>
        <v>110020</v>
      </c>
      <c r="D62" s="140">
        <f>D63+D67</f>
        <v>120020</v>
      </c>
      <c r="E62" s="190">
        <v>120020</v>
      </c>
      <c r="F62" s="142">
        <f>F63+F67</f>
        <v>120020</v>
      </c>
      <c r="G62" s="70"/>
      <c r="H62" s="70"/>
      <c r="I62" s="70"/>
    </row>
    <row r="63" spans="1:10" x14ac:dyDescent="0.25">
      <c r="A63" s="84" t="s">
        <v>48</v>
      </c>
      <c r="B63" s="65">
        <v>94159.96</v>
      </c>
      <c r="C63" s="125">
        <f>C64+C65+C66</f>
        <v>103620</v>
      </c>
      <c r="D63" s="65">
        <f>D64+D65+D66</f>
        <v>117820</v>
      </c>
      <c r="E63" s="65">
        <v>104620</v>
      </c>
      <c r="F63" s="85">
        <f>F64+F65+F66</f>
        <v>117820</v>
      </c>
      <c r="G63" s="70"/>
      <c r="H63" s="70"/>
      <c r="I63" s="70"/>
    </row>
    <row r="64" spans="1:10" x14ac:dyDescent="0.25">
      <c r="A64" s="84" t="s">
        <v>49</v>
      </c>
      <c r="B64" s="65">
        <v>17545.939999999999</v>
      </c>
      <c r="C64" s="125">
        <v>25020</v>
      </c>
      <c r="D64" s="65">
        <v>24500</v>
      </c>
      <c r="E64" s="65">
        <v>24500</v>
      </c>
      <c r="F64" s="85">
        <v>24500</v>
      </c>
      <c r="G64" s="70"/>
      <c r="H64" s="70"/>
      <c r="I64" s="70"/>
    </row>
    <row r="65" spans="1:9" x14ac:dyDescent="0.25">
      <c r="A65" s="84" t="s">
        <v>50</v>
      </c>
      <c r="B65" s="65">
        <v>75287.91</v>
      </c>
      <c r="C65" s="125">
        <v>77600</v>
      </c>
      <c r="D65" s="65">
        <v>92320</v>
      </c>
      <c r="E65" s="65">
        <v>92320</v>
      </c>
      <c r="F65" s="85">
        <v>92320</v>
      </c>
      <c r="G65" s="70"/>
      <c r="H65" s="70"/>
      <c r="I65" s="70"/>
    </row>
    <row r="66" spans="1:9" x14ac:dyDescent="0.25">
      <c r="A66" s="84" t="s">
        <v>51</v>
      </c>
      <c r="B66" s="66">
        <v>1326.11</v>
      </c>
      <c r="C66" s="125">
        <v>1000</v>
      </c>
      <c r="D66" s="65">
        <v>1000</v>
      </c>
      <c r="E66" s="65">
        <v>1000</v>
      </c>
      <c r="F66" s="85">
        <v>1000</v>
      </c>
      <c r="G66" s="70"/>
      <c r="H66" s="70"/>
      <c r="I66" s="70"/>
    </row>
    <row r="67" spans="1:9" x14ac:dyDescent="0.25">
      <c r="A67" s="84" t="s">
        <v>52</v>
      </c>
      <c r="B67" s="65">
        <f>B68+B69</f>
        <v>13778.95</v>
      </c>
      <c r="C67" s="125">
        <f>C69</f>
        <v>6400</v>
      </c>
      <c r="D67" s="65">
        <f>D68+D69</f>
        <v>2200</v>
      </c>
      <c r="E67" s="65">
        <f>E68+E69</f>
        <v>2200</v>
      </c>
      <c r="F67" s="85">
        <f>F68+F69</f>
        <v>2200</v>
      </c>
      <c r="G67" s="70"/>
      <c r="H67" s="70"/>
      <c r="I67" s="70"/>
    </row>
    <row r="68" spans="1:9" x14ac:dyDescent="0.25">
      <c r="A68" s="84" t="s">
        <v>71</v>
      </c>
      <c r="B68" s="65">
        <v>0</v>
      </c>
      <c r="C68" s="125">
        <v>0</v>
      </c>
      <c r="D68" s="65">
        <v>0</v>
      </c>
      <c r="E68" s="65">
        <v>0</v>
      </c>
      <c r="F68" s="85">
        <v>0</v>
      </c>
      <c r="G68" s="70"/>
      <c r="H68" s="70"/>
      <c r="I68" s="70"/>
    </row>
    <row r="69" spans="1:9" x14ac:dyDescent="0.25">
      <c r="A69" s="84" t="s">
        <v>53</v>
      </c>
      <c r="B69" s="65">
        <v>13778.95</v>
      </c>
      <c r="C69" s="125">
        <v>6400</v>
      </c>
      <c r="D69" s="65">
        <v>2200</v>
      </c>
      <c r="E69" s="65">
        <v>2200</v>
      </c>
      <c r="F69" s="85">
        <v>2200</v>
      </c>
      <c r="G69" s="70"/>
      <c r="H69" s="70"/>
      <c r="I69" s="70"/>
    </row>
    <row r="70" spans="1:9" x14ac:dyDescent="0.25">
      <c r="A70" s="139" t="s">
        <v>61</v>
      </c>
      <c r="B70" s="140">
        <f>B71</f>
        <v>158008.45000000001</v>
      </c>
      <c r="C70" s="141">
        <f>C71</f>
        <v>175000</v>
      </c>
      <c r="D70" s="140">
        <f>D71</f>
        <v>207000</v>
      </c>
      <c r="E70" s="190">
        <f>E71</f>
        <v>207000</v>
      </c>
      <c r="F70" s="142">
        <f>F71</f>
        <v>203600</v>
      </c>
      <c r="G70" s="70"/>
      <c r="H70" s="70"/>
      <c r="I70" s="70"/>
    </row>
    <row r="71" spans="1:9" x14ac:dyDescent="0.25">
      <c r="A71" s="84" t="s">
        <v>48</v>
      </c>
      <c r="B71" s="65">
        <f>B72+B73+B74</f>
        <v>158008.45000000001</v>
      </c>
      <c r="C71" s="126">
        <f>C72+C73+C74</f>
        <v>175000</v>
      </c>
      <c r="D71" s="65">
        <f>D72+D73+D74</f>
        <v>207000</v>
      </c>
      <c r="E71" s="65">
        <f>E72+E73+E74</f>
        <v>207000</v>
      </c>
      <c r="F71" s="85">
        <f>F72+F73+F74</f>
        <v>203600</v>
      </c>
      <c r="G71" s="70"/>
      <c r="H71" s="70"/>
      <c r="I71" s="70"/>
    </row>
    <row r="72" spans="1:9" x14ac:dyDescent="0.25">
      <c r="A72" s="84" t="s">
        <v>49</v>
      </c>
      <c r="B72" s="65">
        <v>368.45</v>
      </c>
      <c r="C72" s="128">
        <v>2500</v>
      </c>
      <c r="D72" s="65">
        <v>2700</v>
      </c>
      <c r="E72" s="69">
        <v>2700</v>
      </c>
      <c r="F72" s="89">
        <v>0</v>
      </c>
      <c r="G72" s="70"/>
      <c r="H72" s="70"/>
      <c r="I72" s="70"/>
    </row>
    <row r="73" spans="1:9" x14ac:dyDescent="0.25">
      <c r="A73" s="84" t="s">
        <v>50</v>
      </c>
      <c r="B73" s="65">
        <v>156785.92000000001</v>
      </c>
      <c r="C73" s="126">
        <v>169000</v>
      </c>
      <c r="D73" s="65">
        <v>202800</v>
      </c>
      <c r="E73" s="65">
        <v>202800</v>
      </c>
      <c r="F73" s="85">
        <v>202100</v>
      </c>
      <c r="G73" s="70"/>
      <c r="H73" s="70"/>
      <c r="I73" s="70"/>
    </row>
    <row r="74" spans="1:9" x14ac:dyDescent="0.25">
      <c r="A74" s="84" t="s">
        <v>51</v>
      </c>
      <c r="B74" s="65">
        <v>854.08</v>
      </c>
      <c r="C74" s="126">
        <v>3500</v>
      </c>
      <c r="D74" s="65">
        <v>1500</v>
      </c>
      <c r="E74" s="65">
        <v>1500</v>
      </c>
      <c r="F74" s="85">
        <v>1500</v>
      </c>
      <c r="G74" s="70"/>
      <c r="H74" s="70"/>
      <c r="I74" s="70"/>
    </row>
    <row r="75" spans="1:9" x14ac:dyDescent="0.25">
      <c r="A75" s="139" t="s">
        <v>62</v>
      </c>
      <c r="B75" s="146">
        <f>B76</f>
        <v>929.2</v>
      </c>
      <c r="C75" s="140">
        <v>4000</v>
      </c>
      <c r="D75" s="140">
        <v>4000</v>
      </c>
      <c r="E75" s="143">
        <v>4000</v>
      </c>
      <c r="F75" s="142">
        <v>4000</v>
      </c>
      <c r="G75" s="70"/>
      <c r="H75" s="70"/>
      <c r="I75" s="70"/>
    </row>
    <row r="76" spans="1:9" x14ac:dyDescent="0.25">
      <c r="A76" s="84" t="s">
        <v>48</v>
      </c>
      <c r="B76" s="69">
        <v>929.2</v>
      </c>
      <c r="C76" s="125">
        <v>4000</v>
      </c>
      <c r="D76" s="65">
        <v>4000</v>
      </c>
      <c r="E76" s="65">
        <v>4000</v>
      </c>
      <c r="F76" s="85">
        <v>4000</v>
      </c>
      <c r="G76" s="70"/>
      <c r="H76" s="70"/>
      <c r="I76" s="70"/>
    </row>
    <row r="77" spans="1:9" x14ac:dyDescent="0.25">
      <c r="A77" s="84" t="s">
        <v>50</v>
      </c>
      <c r="B77" s="69">
        <v>929.2</v>
      </c>
      <c r="C77" s="125">
        <v>4000</v>
      </c>
      <c r="D77" s="65">
        <v>4000</v>
      </c>
      <c r="E77" s="65">
        <v>4000</v>
      </c>
      <c r="F77" s="85">
        <v>4000</v>
      </c>
      <c r="G77" s="70"/>
      <c r="H77" s="70"/>
      <c r="I77" s="70"/>
    </row>
    <row r="78" spans="1:9" x14ac:dyDescent="0.25">
      <c r="A78" s="186" t="s">
        <v>40</v>
      </c>
      <c r="B78" s="187">
        <f>B79+B90+B95</f>
        <v>1867775.8499999999</v>
      </c>
      <c r="C78" s="188">
        <v>2991345.63</v>
      </c>
      <c r="D78" s="187">
        <v>2734965</v>
      </c>
      <c r="E78" s="187">
        <v>1827965</v>
      </c>
      <c r="F78" s="189">
        <v>1816165</v>
      </c>
      <c r="G78" s="70"/>
      <c r="H78" s="70"/>
      <c r="I78" s="70"/>
    </row>
    <row r="79" spans="1:9" x14ac:dyDescent="0.25">
      <c r="A79" s="139" t="s">
        <v>63</v>
      </c>
      <c r="B79" s="140">
        <f>B80+B86</f>
        <v>79388.67</v>
      </c>
      <c r="C79" s="140">
        <f>C80+C86</f>
        <v>98470.96</v>
      </c>
      <c r="D79" s="140">
        <f>D80+D86</f>
        <v>16165</v>
      </c>
      <c r="E79" s="140">
        <f>E80+E86</f>
        <v>9165</v>
      </c>
      <c r="F79" s="142">
        <f>F80+F86</f>
        <v>9165</v>
      </c>
      <c r="G79" s="70"/>
      <c r="H79" s="70"/>
      <c r="I79" s="70"/>
    </row>
    <row r="80" spans="1:9" x14ac:dyDescent="0.25">
      <c r="A80" s="84" t="s">
        <v>48</v>
      </c>
      <c r="B80" s="65">
        <f>B81+B82+B84+B85</f>
        <v>29368.97</v>
      </c>
      <c r="C80" s="125">
        <f>C81+C82+C84+C85</f>
        <v>6985</v>
      </c>
      <c r="D80" s="65">
        <f>D81+D82+D83+D84+D85</f>
        <v>13765</v>
      </c>
      <c r="E80" s="65">
        <f>E81+E82+E83+E84+E85</f>
        <v>6765</v>
      </c>
      <c r="F80" s="85">
        <f>F81+F82+F83+F84+F85</f>
        <v>6765</v>
      </c>
      <c r="G80" s="70"/>
      <c r="H80" s="70"/>
      <c r="I80" s="70"/>
    </row>
    <row r="81" spans="1:10" x14ac:dyDescent="0.25">
      <c r="A81" s="84" t="s">
        <v>49</v>
      </c>
      <c r="B81" s="69">
        <v>0</v>
      </c>
      <c r="C81" s="125">
        <v>500</v>
      </c>
      <c r="D81" s="68">
        <v>500</v>
      </c>
      <c r="E81" s="68">
        <v>500</v>
      </c>
      <c r="F81" s="86">
        <v>500</v>
      </c>
      <c r="G81" s="70"/>
      <c r="H81" s="70"/>
      <c r="I81" s="70"/>
    </row>
    <row r="82" spans="1:10" x14ac:dyDescent="0.25">
      <c r="A82" s="84" t="s">
        <v>50</v>
      </c>
      <c r="B82" s="65">
        <v>28115.32</v>
      </c>
      <c r="C82" s="125">
        <v>1720</v>
      </c>
      <c r="D82" s="65">
        <v>1500</v>
      </c>
      <c r="E82" s="69">
        <v>1500</v>
      </c>
      <c r="F82" s="89">
        <v>1500</v>
      </c>
      <c r="G82" s="70"/>
      <c r="H82" s="70"/>
      <c r="I82" s="70"/>
    </row>
    <row r="83" spans="1:10" x14ac:dyDescent="0.25">
      <c r="A83" s="84" t="s">
        <v>122</v>
      </c>
      <c r="B83" s="65"/>
      <c r="C83" s="125"/>
      <c r="D83" s="65">
        <v>7000</v>
      </c>
      <c r="E83" s="69">
        <v>0</v>
      </c>
      <c r="F83" s="89">
        <v>0</v>
      </c>
      <c r="G83" s="70"/>
      <c r="H83" s="70"/>
      <c r="I83" s="70"/>
    </row>
    <row r="84" spans="1:10" ht="23.25" x14ac:dyDescent="0.25">
      <c r="A84" s="84" t="s">
        <v>55</v>
      </c>
      <c r="B84" s="68">
        <v>308.13</v>
      </c>
      <c r="C84" s="125">
        <v>4000</v>
      </c>
      <c r="D84" s="65">
        <v>4000</v>
      </c>
      <c r="E84" s="65">
        <v>4000</v>
      </c>
      <c r="F84" s="85">
        <v>4000</v>
      </c>
      <c r="G84" s="70"/>
      <c r="H84" s="70"/>
      <c r="I84" s="70"/>
    </row>
    <row r="85" spans="1:10" x14ac:dyDescent="0.25">
      <c r="A85" s="84" t="s">
        <v>56</v>
      </c>
      <c r="B85" s="65">
        <v>945.52</v>
      </c>
      <c r="C85" s="125">
        <v>765</v>
      </c>
      <c r="D85" s="69">
        <v>765</v>
      </c>
      <c r="E85" s="69">
        <v>765</v>
      </c>
      <c r="F85" s="89">
        <v>765</v>
      </c>
      <c r="G85" s="70"/>
      <c r="H85" s="70"/>
      <c r="I85" s="70"/>
    </row>
    <row r="86" spans="1:10" x14ac:dyDescent="0.25">
      <c r="A86" s="84" t="s">
        <v>52</v>
      </c>
      <c r="B86" s="65">
        <f>B87+B88</f>
        <v>50019.7</v>
      </c>
      <c r="C86" s="125">
        <f>C87+C88</f>
        <v>91485.96</v>
      </c>
      <c r="D86" s="65">
        <f>D87+D88</f>
        <v>2400</v>
      </c>
      <c r="E86" s="65">
        <f>E87+E88</f>
        <v>2400</v>
      </c>
      <c r="F86" s="85">
        <f>F87+F88</f>
        <v>2400</v>
      </c>
      <c r="G86" s="70"/>
      <c r="H86" s="70"/>
      <c r="I86" s="70"/>
    </row>
    <row r="87" spans="1:10" x14ac:dyDescent="0.25">
      <c r="A87" s="84" t="s">
        <v>53</v>
      </c>
      <c r="B87" s="65">
        <v>11762.3</v>
      </c>
      <c r="C87" s="125">
        <v>2400</v>
      </c>
      <c r="D87" s="65">
        <v>2400</v>
      </c>
      <c r="E87" s="65">
        <v>2400</v>
      </c>
      <c r="F87" s="85">
        <v>2400</v>
      </c>
      <c r="G87" s="70"/>
      <c r="H87" s="70"/>
      <c r="I87" s="70"/>
    </row>
    <row r="88" spans="1:10" x14ac:dyDescent="0.25">
      <c r="A88" s="84" t="s">
        <v>54</v>
      </c>
      <c r="B88" s="69">
        <v>38257.4</v>
      </c>
      <c r="C88" s="125">
        <v>89085.96</v>
      </c>
      <c r="D88" s="65">
        <v>0</v>
      </c>
      <c r="E88" s="69">
        <v>0</v>
      </c>
      <c r="F88" s="89">
        <v>0</v>
      </c>
      <c r="G88" s="70"/>
      <c r="H88" s="70"/>
      <c r="I88" s="70"/>
    </row>
    <row r="89" spans="1:10" x14ac:dyDescent="0.25">
      <c r="A89" s="186" t="s">
        <v>41</v>
      </c>
      <c r="B89" s="187">
        <v>1184550.8</v>
      </c>
      <c r="C89" s="188">
        <v>1166000</v>
      </c>
      <c r="D89" s="187">
        <v>1373000</v>
      </c>
      <c r="E89" s="187">
        <v>1367000</v>
      </c>
      <c r="F89" s="189">
        <v>1367000</v>
      </c>
      <c r="G89" s="70"/>
      <c r="H89" s="70"/>
      <c r="I89" s="70"/>
    </row>
    <row r="90" spans="1:10" x14ac:dyDescent="0.25">
      <c r="A90" s="139" t="s">
        <v>66</v>
      </c>
      <c r="B90" s="140">
        <f>B91</f>
        <v>1184550.7999999998</v>
      </c>
      <c r="C90" s="140">
        <f>C91</f>
        <v>1588500</v>
      </c>
      <c r="D90" s="140">
        <f>D91</f>
        <v>1803000</v>
      </c>
      <c r="E90" s="190">
        <v>1803000</v>
      </c>
      <c r="F90" s="142">
        <f>F91</f>
        <v>1803000</v>
      </c>
      <c r="G90" s="70"/>
      <c r="H90" s="70"/>
      <c r="I90" s="70"/>
    </row>
    <row r="91" spans="1:10" x14ac:dyDescent="0.25">
      <c r="A91" s="84" t="s">
        <v>48</v>
      </c>
      <c r="B91" s="65">
        <f>B92+B93+B94</f>
        <v>1184550.7999999998</v>
      </c>
      <c r="C91" s="125">
        <f>C92+C93+C94</f>
        <v>1588500</v>
      </c>
      <c r="D91" s="65">
        <v>1803000</v>
      </c>
      <c r="E91" s="65">
        <v>1803000</v>
      </c>
      <c r="F91" s="85">
        <v>1803000</v>
      </c>
      <c r="G91" s="70"/>
      <c r="H91" s="70"/>
      <c r="I91" s="70"/>
      <c r="J91" s="57"/>
    </row>
    <row r="92" spans="1:10" x14ac:dyDescent="0.25">
      <c r="A92" s="84" t="s">
        <v>49</v>
      </c>
      <c r="B92" s="65">
        <v>1174546.97</v>
      </c>
      <c r="C92" s="125">
        <v>1584000</v>
      </c>
      <c r="D92" s="65">
        <v>1798000</v>
      </c>
      <c r="E92" s="65">
        <v>1798000</v>
      </c>
      <c r="F92" s="85">
        <v>1798000</v>
      </c>
      <c r="G92" s="70"/>
      <c r="H92" s="70"/>
      <c r="I92" s="70"/>
    </row>
    <row r="93" spans="1:10" x14ac:dyDescent="0.25">
      <c r="A93" s="84" t="s">
        <v>50</v>
      </c>
      <c r="B93" s="66">
        <v>7356.69</v>
      </c>
      <c r="C93" s="125">
        <v>4500</v>
      </c>
      <c r="D93" s="65">
        <v>5000</v>
      </c>
      <c r="E93" s="65">
        <v>5000</v>
      </c>
      <c r="F93" s="85">
        <v>5000</v>
      </c>
      <c r="G93" s="70"/>
      <c r="H93" s="70"/>
      <c r="I93" s="70"/>
    </row>
    <row r="94" spans="1:10" x14ac:dyDescent="0.25">
      <c r="A94" s="84" t="s">
        <v>51</v>
      </c>
      <c r="B94" s="66">
        <v>2647.14</v>
      </c>
      <c r="C94" s="125">
        <v>0</v>
      </c>
      <c r="D94" s="65">
        <v>0</v>
      </c>
      <c r="E94" s="69">
        <v>0</v>
      </c>
      <c r="F94" s="89">
        <v>0</v>
      </c>
      <c r="G94" s="70"/>
      <c r="H94" s="70"/>
      <c r="I94" s="70"/>
    </row>
    <row r="95" spans="1:10" ht="19.149999999999999" customHeight="1" x14ac:dyDescent="0.25">
      <c r="A95" s="139" t="s">
        <v>64</v>
      </c>
      <c r="B95" s="140">
        <f>B96+B100+B104</f>
        <v>603836.38000000012</v>
      </c>
      <c r="C95" s="140">
        <f>C104+C100+C96</f>
        <v>1292274.67</v>
      </c>
      <c r="D95" s="140">
        <v>2306225</v>
      </c>
      <c r="E95" s="143">
        <v>2000</v>
      </c>
      <c r="F95" s="142">
        <v>2000</v>
      </c>
      <c r="G95" s="70"/>
      <c r="H95" s="70"/>
      <c r="I95" s="70"/>
    </row>
    <row r="96" spans="1:10" x14ac:dyDescent="0.25">
      <c r="A96" s="84" t="s">
        <v>48</v>
      </c>
      <c r="B96" s="65">
        <f>B97+B98</f>
        <v>3296.69</v>
      </c>
      <c r="C96" s="126">
        <f>C98</f>
        <v>2000</v>
      </c>
      <c r="D96" s="65">
        <v>18200</v>
      </c>
      <c r="E96" s="65">
        <v>2000</v>
      </c>
      <c r="F96" s="85">
        <v>2000</v>
      </c>
      <c r="G96" s="70"/>
      <c r="H96" s="70"/>
      <c r="I96" s="70"/>
    </row>
    <row r="97" spans="1:10" x14ac:dyDescent="0.25">
      <c r="A97" s="84" t="s">
        <v>49</v>
      </c>
      <c r="B97" s="65">
        <v>2087.92</v>
      </c>
      <c r="C97" s="128">
        <v>0</v>
      </c>
      <c r="D97" s="65">
        <v>14100</v>
      </c>
      <c r="E97" s="69">
        <v>0</v>
      </c>
      <c r="F97" s="89">
        <v>0</v>
      </c>
      <c r="G97" s="70"/>
      <c r="H97" s="70"/>
      <c r="I97" s="70"/>
    </row>
    <row r="98" spans="1:10" x14ac:dyDescent="0.25">
      <c r="A98" s="84" t="s">
        <v>50</v>
      </c>
      <c r="B98" s="65">
        <v>1208.77</v>
      </c>
      <c r="C98" s="126">
        <v>2000</v>
      </c>
      <c r="D98" s="65">
        <v>4100</v>
      </c>
      <c r="E98" s="65">
        <v>2000</v>
      </c>
      <c r="F98" s="85">
        <v>2000</v>
      </c>
      <c r="G98" s="70"/>
      <c r="H98" s="70"/>
      <c r="I98" s="70"/>
    </row>
    <row r="99" spans="1:10" ht="15" customHeight="1" x14ac:dyDescent="0.25">
      <c r="A99" s="139" t="s">
        <v>65</v>
      </c>
      <c r="B99" s="140">
        <f>B100+B104</f>
        <v>600539.69000000006</v>
      </c>
      <c r="C99" s="140">
        <f>C100+C104</f>
        <v>1290274.67</v>
      </c>
      <c r="D99" s="140">
        <f>D100</f>
        <v>900000</v>
      </c>
      <c r="E99" s="191">
        <v>0</v>
      </c>
      <c r="F99" s="145">
        <v>0</v>
      </c>
      <c r="G99" s="70"/>
      <c r="H99" s="70"/>
      <c r="I99" s="70"/>
    </row>
    <row r="100" spans="1:10" x14ac:dyDescent="0.25">
      <c r="A100" s="84" t="s">
        <v>48</v>
      </c>
      <c r="B100" s="65">
        <f>B101+B102</f>
        <v>232177.09000000003</v>
      </c>
      <c r="C100" s="125">
        <f>C101+C102</f>
        <v>19149.009999999998</v>
      </c>
      <c r="D100" s="65">
        <f>D103</f>
        <v>900000</v>
      </c>
      <c r="E100" s="69"/>
      <c r="F100" s="89"/>
      <c r="G100" s="70"/>
      <c r="H100" s="70"/>
      <c r="I100" s="70"/>
    </row>
    <row r="101" spans="1:10" x14ac:dyDescent="0.25">
      <c r="A101" s="84" t="s">
        <v>49</v>
      </c>
      <c r="B101" s="65">
        <v>70504.210000000006</v>
      </c>
      <c r="C101" s="125">
        <v>0</v>
      </c>
      <c r="D101" s="65">
        <v>0</v>
      </c>
      <c r="E101" s="69"/>
      <c r="F101" s="89"/>
      <c r="G101" s="70"/>
      <c r="H101" s="70"/>
      <c r="I101" s="70"/>
    </row>
    <row r="102" spans="1:10" x14ac:dyDescent="0.25">
      <c r="A102" s="84" t="s">
        <v>50</v>
      </c>
      <c r="B102" s="65">
        <v>161672.88</v>
      </c>
      <c r="C102" s="125">
        <v>19149.009999999998</v>
      </c>
      <c r="D102" s="65">
        <v>0</v>
      </c>
      <c r="E102" s="69"/>
      <c r="F102" s="89"/>
      <c r="G102" s="70"/>
      <c r="H102" s="70"/>
      <c r="I102" s="70"/>
    </row>
    <row r="103" spans="1:10" x14ac:dyDescent="0.25">
      <c r="A103" s="84" t="s">
        <v>122</v>
      </c>
      <c r="B103" s="65">
        <v>0</v>
      </c>
      <c r="C103" s="125">
        <v>0</v>
      </c>
      <c r="D103" s="65">
        <v>900000</v>
      </c>
      <c r="E103" s="69">
        <v>0</v>
      </c>
      <c r="F103" s="89">
        <v>0</v>
      </c>
      <c r="G103" s="70"/>
      <c r="H103" s="70"/>
      <c r="I103" s="70"/>
    </row>
    <row r="104" spans="1:10" x14ac:dyDescent="0.25">
      <c r="A104" s="84" t="s">
        <v>52</v>
      </c>
      <c r="B104" s="65">
        <f>B105+B106</f>
        <v>368362.60000000003</v>
      </c>
      <c r="C104" s="125">
        <f>C105+C106</f>
        <v>1271125.6599999999</v>
      </c>
      <c r="D104" s="65">
        <v>0</v>
      </c>
      <c r="E104" s="69"/>
      <c r="F104" s="89"/>
      <c r="G104" s="70"/>
      <c r="H104" s="70"/>
      <c r="I104" s="70"/>
    </row>
    <row r="105" spans="1:10" x14ac:dyDescent="0.25">
      <c r="A105" s="84" t="s">
        <v>53</v>
      </c>
      <c r="B105" s="65">
        <v>63644.01</v>
      </c>
      <c r="C105" s="125">
        <v>0</v>
      </c>
      <c r="D105" s="65">
        <v>0</v>
      </c>
      <c r="E105" s="69"/>
      <c r="F105" s="89"/>
      <c r="G105" s="70"/>
      <c r="H105" s="70"/>
      <c r="I105" s="70"/>
    </row>
    <row r="106" spans="1:10" x14ac:dyDescent="0.25">
      <c r="A106" s="84" t="s">
        <v>54</v>
      </c>
      <c r="B106" s="65">
        <v>304718.59000000003</v>
      </c>
      <c r="C106" s="125">
        <v>1271125.6599999999</v>
      </c>
      <c r="D106" s="65">
        <v>0</v>
      </c>
      <c r="E106" s="69"/>
      <c r="F106" s="89"/>
      <c r="G106" s="70"/>
      <c r="H106" s="70"/>
      <c r="I106" s="70"/>
    </row>
    <row r="107" spans="1:10" ht="15.6" customHeight="1" x14ac:dyDescent="0.25">
      <c r="A107" s="139" t="s">
        <v>67</v>
      </c>
      <c r="B107" s="140">
        <f>B108+B110</f>
        <v>4423.57</v>
      </c>
      <c r="C107" s="140">
        <f>C108+C110</f>
        <v>6600</v>
      </c>
      <c r="D107" s="140">
        <v>6600</v>
      </c>
      <c r="E107" s="140">
        <v>6600</v>
      </c>
      <c r="F107" s="142">
        <v>6600</v>
      </c>
      <c r="G107" s="70"/>
      <c r="H107" s="70"/>
      <c r="I107" s="70"/>
    </row>
    <row r="108" spans="1:10" x14ac:dyDescent="0.25">
      <c r="A108" s="84" t="s">
        <v>48</v>
      </c>
      <c r="B108" s="65">
        <f>B109</f>
        <v>3423.57</v>
      </c>
      <c r="C108" s="125">
        <f>C109</f>
        <v>6400</v>
      </c>
      <c r="D108" s="65">
        <v>6600</v>
      </c>
      <c r="E108" s="65">
        <v>6600</v>
      </c>
      <c r="F108" s="85">
        <v>6600</v>
      </c>
      <c r="G108" s="70"/>
      <c r="H108" s="70"/>
      <c r="I108" s="70"/>
    </row>
    <row r="109" spans="1:10" ht="15.6" customHeight="1" x14ac:dyDescent="0.25">
      <c r="A109" s="84" t="s">
        <v>50</v>
      </c>
      <c r="B109" s="65">
        <v>3423.57</v>
      </c>
      <c r="C109" s="125">
        <v>6400</v>
      </c>
      <c r="D109" s="65">
        <v>6600</v>
      </c>
      <c r="E109" s="65">
        <v>6600</v>
      </c>
      <c r="F109" s="85">
        <v>6600</v>
      </c>
      <c r="G109" s="73"/>
      <c r="H109" s="73"/>
      <c r="I109" s="73"/>
      <c r="J109" s="58"/>
    </row>
    <row r="110" spans="1:10" x14ac:dyDescent="0.25">
      <c r="A110" s="84" t="s">
        <v>52</v>
      </c>
      <c r="B110" s="68">
        <v>1000</v>
      </c>
      <c r="C110" s="125">
        <v>200</v>
      </c>
      <c r="D110" s="65">
        <v>0</v>
      </c>
      <c r="E110" s="65">
        <v>0</v>
      </c>
      <c r="F110" s="85">
        <v>0</v>
      </c>
      <c r="G110" s="60"/>
      <c r="H110" s="60"/>
      <c r="I110" s="60"/>
    </row>
    <row r="111" spans="1:10" x14ac:dyDescent="0.25">
      <c r="A111" s="84" t="s">
        <v>53</v>
      </c>
      <c r="B111" s="68">
        <v>1000</v>
      </c>
      <c r="C111" s="125">
        <v>200</v>
      </c>
      <c r="D111" s="65">
        <v>0</v>
      </c>
      <c r="E111" s="65">
        <v>0</v>
      </c>
      <c r="F111" s="85">
        <v>0</v>
      </c>
      <c r="G111" s="60"/>
      <c r="H111" s="74"/>
      <c r="I111" s="74"/>
    </row>
    <row r="112" spans="1:10" ht="23.25" x14ac:dyDescent="0.25">
      <c r="A112" s="139" t="s">
        <v>68</v>
      </c>
      <c r="B112" s="146">
        <v>0</v>
      </c>
      <c r="C112" s="140">
        <v>3000</v>
      </c>
      <c r="D112" s="140">
        <v>3000</v>
      </c>
      <c r="E112" s="143">
        <v>3000</v>
      </c>
      <c r="F112" s="142">
        <v>3000</v>
      </c>
      <c r="G112" s="60"/>
      <c r="H112" s="74"/>
      <c r="I112" s="74"/>
    </row>
    <row r="113" spans="1:9" x14ac:dyDescent="0.25">
      <c r="A113" s="84" t="s">
        <v>48</v>
      </c>
      <c r="B113" s="69">
        <v>0</v>
      </c>
      <c r="C113" s="125">
        <v>3000</v>
      </c>
      <c r="D113" s="65">
        <v>3000</v>
      </c>
      <c r="E113" s="65">
        <v>3000</v>
      </c>
      <c r="F113" s="85">
        <v>3000</v>
      </c>
      <c r="G113" s="75"/>
      <c r="H113" s="75"/>
      <c r="I113" s="75"/>
    </row>
    <row r="114" spans="1:9" ht="12.75" customHeight="1" x14ac:dyDescent="0.25">
      <c r="A114" s="90" t="s">
        <v>50</v>
      </c>
      <c r="B114" s="92">
        <v>0</v>
      </c>
      <c r="C114" s="130">
        <v>3000</v>
      </c>
      <c r="D114" s="91">
        <v>3000</v>
      </c>
      <c r="E114" s="91">
        <v>3000</v>
      </c>
      <c r="F114" s="93">
        <v>3000</v>
      </c>
      <c r="G114" s="60"/>
      <c r="H114" s="61"/>
      <c r="I114" s="61"/>
    </row>
    <row r="117" spans="1:9" x14ac:dyDescent="0.25">
      <c r="C117" s="131"/>
    </row>
    <row r="150" spans="1:3" ht="15.75" x14ac:dyDescent="0.25">
      <c r="A150" s="59"/>
      <c r="B150" s="59"/>
      <c r="C150" s="132"/>
    </row>
    <row r="151" spans="1:3" ht="18" x14ac:dyDescent="0.25">
      <c r="A151" s="28"/>
      <c r="B151" s="6"/>
      <c r="C151" s="133"/>
    </row>
    <row r="152" spans="1:3" ht="18" x14ac:dyDescent="0.25">
      <c r="A152" s="28"/>
      <c r="B152" s="6"/>
      <c r="C152" s="133"/>
    </row>
    <row r="231" spans="10:10" x14ac:dyDescent="0.25">
      <c r="J231" s="57"/>
    </row>
  </sheetData>
  <mergeCells count="5">
    <mergeCell ref="A50:I50"/>
    <mergeCell ref="A1:J1"/>
    <mergeCell ref="A7:I7"/>
    <mergeCell ref="A3:I3"/>
    <mergeCell ref="A5:I5"/>
  </mergeCells>
  <pageMargins left="0.25" right="0.25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workbookViewId="0">
      <selection activeCell="E23" sqref="E23"/>
    </sheetView>
  </sheetViews>
  <sheetFormatPr defaultRowHeight="15" x14ac:dyDescent="0.25"/>
  <cols>
    <col min="1" max="1" width="37.7109375" customWidth="1"/>
    <col min="2" max="2" width="25.28515625" customWidth="1"/>
    <col min="3" max="3" width="25.28515625" style="158" customWidth="1"/>
    <col min="4" max="6" width="25.28515625" customWidth="1"/>
  </cols>
  <sheetData>
    <row r="1" spans="1:10" ht="42" customHeight="1" x14ac:dyDescent="0.25">
      <c r="A1" s="246" t="s">
        <v>113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8" customHeight="1" x14ac:dyDescent="0.25">
      <c r="A2" s="185"/>
      <c r="B2" s="185"/>
      <c r="C2" s="185"/>
      <c r="D2" s="185"/>
      <c r="E2" s="185"/>
      <c r="F2" s="185"/>
    </row>
    <row r="3" spans="1:10" ht="15.75" x14ac:dyDescent="0.25">
      <c r="A3" s="260" t="s">
        <v>23</v>
      </c>
      <c r="B3" s="260"/>
      <c r="C3" s="260"/>
      <c r="D3" s="260"/>
      <c r="E3" s="261"/>
      <c r="F3" s="261"/>
    </row>
    <row r="4" spans="1:10" ht="18" x14ac:dyDescent="0.25">
      <c r="A4" s="185"/>
      <c r="B4" s="185"/>
      <c r="C4" s="185"/>
      <c r="D4" s="185"/>
      <c r="E4" s="133"/>
      <c r="F4" s="133"/>
    </row>
    <row r="5" spans="1:10" ht="18" customHeight="1" x14ac:dyDescent="0.25">
      <c r="A5" s="260" t="s">
        <v>10</v>
      </c>
      <c r="B5" s="262"/>
      <c r="C5" s="262"/>
      <c r="D5" s="262"/>
      <c r="E5" s="262"/>
      <c r="F5" s="262"/>
    </row>
    <row r="6" spans="1:10" ht="18" x14ac:dyDescent="0.25">
      <c r="A6" s="185"/>
      <c r="B6" s="185"/>
      <c r="C6" s="185"/>
      <c r="D6" s="185"/>
      <c r="E6" s="133"/>
      <c r="F6" s="133"/>
    </row>
    <row r="7" spans="1:10" ht="15.75" x14ac:dyDescent="0.25">
      <c r="A7" s="260" t="s">
        <v>16</v>
      </c>
      <c r="B7" s="263"/>
      <c r="C7" s="263"/>
      <c r="D7" s="263"/>
      <c r="E7" s="263"/>
      <c r="F7" s="263"/>
    </row>
    <row r="8" spans="1:10" ht="18" x14ac:dyDescent="0.25">
      <c r="A8" s="185"/>
      <c r="B8" s="185"/>
      <c r="C8" s="185"/>
      <c r="D8" s="185"/>
      <c r="E8" s="133"/>
      <c r="F8" s="133"/>
    </row>
    <row r="9" spans="1:10" ht="25.5" x14ac:dyDescent="0.25">
      <c r="A9" s="4" t="s">
        <v>17</v>
      </c>
      <c r="B9" s="4" t="s">
        <v>114</v>
      </c>
      <c r="C9" s="218" t="s">
        <v>121</v>
      </c>
      <c r="D9" s="4" t="s">
        <v>115</v>
      </c>
      <c r="E9" s="4" t="s">
        <v>33</v>
      </c>
      <c r="F9" s="4" t="s">
        <v>116</v>
      </c>
    </row>
    <row r="10" spans="1:10" ht="15.75" customHeight="1" x14ac:dyDescent="0.25">
      <c r="A10" s="222" t="s">
        <v>18</v>
      </c>
      <c r="B10" s="223">
        <f>B11</f>
        <v>3273426.4699999997</v>
      </c>
      <c r="C10" s="224">
        <f>C11</f>
        <v>4189065.63</v>
      </c>
      <c r="D10" s="225">
        <f>D11</f>
        <v>3085685</v>
      </c>
      <c r="E10" s="224">
        <f>E11</f>
        <v>2178685</v>
      </c>
      <c r="F10" s="224">
        <f>F11</f>
        <v>2157485</v>
      </c>
    </row>
    <row r="11" spans="1:10" ht="15.75" customHeight="1" x14ac:dyDescent="0.25">
      <c r="A11" s="13" t="s">
        <v>34</v>
      </c>
      <c r="B11" s="157">
        <f>B12+B13</f>
        <v>3273426.4699999997</v>
      </c>
      <c r="C11" s="95">
        <f>C12+C13</f>
        <v>4189065.63</v>
      </c>
      <c r="D11" s="94">
        <f>D12+D13</f>
        <v>3085685</v>
      </c>
      <c r="E11" s="95">
        <f>E12+E13</f>
        <v>2178685</v>
      </c>
      <c r="F11" s="95">
        <f>F12+F13</f>
        <v>2157485</v>
      </c>
    </row>
    <row r="12" spans="1:10" x14ac:dyDescent="0.25">
      <c r="A12" s="41" t="s">
        <v>72</v>
      </c>
      <c r="B12" s="157">
        <v>1342440.8</v>
      </c>
      <c r="C12" s="95">
        <v>1760100</v>
      </c>
      <c r="D12" s="94">
        <v>2006600</v>
      </c>
      <c r="E12" s="95">
        <v>2006600</v>
      </c>
      <c r="F12" s="95">
        <v>2006600</v>
      </c>
    </row>
    <row r="13" spans="1:10" x14ac:dyDescent="0.25">
      <c r="A13" s="20" t="s">
        <v>73</v>
      </c>
      <c r="B13" s="157">
        <v>1930985.67</v>
      </c>
      <c r="C13" s="95">
        <v>2428965.63</v>
      </c>
      <c r="D13" s="94">
        <v>1079085</v>
      </c>
      <c r="E13" s="95">
        <v>172085</v>
      </c>
      <c r="F13" s="96">
        <v>150885</v>
      </c>
    </row>
    <row r="14" spans="1:10" x14ac:dyDescent="0.25">
      <c r="A14" s="134"/>
      <c r="B14" s="134"/>
      <c r="C14" s="159"/>
      <c r="D14" s="134"/>
      <c r="E14" s="134"/>
      <c r="F14" s="134"/>
    </row>
    <row r="15" spans="1:10" x14ac:dyDescent="0.25">
      <c r="A15" s="134"/>
      <c r="B15" s="134"/>
      <c r="C15" s="159"/>
      <c r="D15" s="134"/>
      <c r="E15" s="134"/>
      <c r="F15" s="134"/>
    </row>
    <row r="16" spans="1:10" x14ac:dyDescent="0.25">
      <c r="A16" s="134"/>
      <c r="B16" s="134"/>
      <c r="C16" s="159"/>
      <c r="D16" s="134"/>
      <c r="E16" s="134"/>
      <c r="F16" s="134"/>
    </row>
    <row r="17" spans="1:6" x14ac:dyDescent="0.25">
      <c r="A17" s="134"/>
      <c r="B17" s="134"/>
      <c r="C17" s="159"/>
      <c r="D17" s="134"/>
      <c r="E17" s="134"/>
      <c r="F17" s="134"/>
    </row>
    <row r="18" spans="1:6" x14ac:dyDescent="0.25">
      <c r="C18" s="159"/>
    </row>
    <row r="19" spans="1:6" x14ac:dyDescent="0.25">
      <c r="C19" s="159"/>
    </row>
    <row r="20" spans="1:6" x14ac:dyDescent="0.25">
      <c r="C20" s="159"/>
    </row>
    <row r="21" spans="1:6" x14ac:dyDescent="0.25">
      <c r="C21" s="159"/>
    </row>
    <row r="22" spans="1:6" x14ac:dyDescent="0.25">
      <c r="C22" s="159"/>
    </row>
    <row r="23" spans="1:6" x14ac:dyDescent="0.25">
      <c r="C23" s="159"/>
    </row>
    <row r="24" spans="1:6" x14ac:dyDescent="0.25">
      <c r="C24" s="159"/>
    </row>
    <row r="25" spans="1:6" x14ac:dyDescent="0.25">
      <c r="C25" s="159"/>
    </row>
    <row r="26" spans="1:6" x14ac:dyDescent="0.25">
      <c r="C26" s="159"/>
    </row>
    <row r="27" spans="1:6" x14ac:dyDescent="0.25">
      <c r="C27" s="159"/>
    </row>
    <row r="28" spans="1:6" x14ac:dyDescent="0.25">
      <c r="C28" s="159"/>
    </row>
    <row r="29" spans="1:6" x14ac:dyDescent="0.25">
      <c r="C29" s="159"/>
    </row>
    <row r="30" spans="1:6" x14ac:dyDescent="0.25">
      <c r="C30" s="159"/>
    </row>
    <row r="31" spans="1:6" x14ac:dyDescent="0.25">
      <c r="C31" s="159"/>
    </row>
    <row r="32" spans="1:6" x14ac:dyDescent="0.25">
      <c r="C32" s="159"/>
    </row>
    <row r="33" spans="3:3" x14ac:dyDescent="0.25">
      <c r="C33" s="15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246" t="s">
        <v>32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47" t="s">
        <v>23</v>
      </c>
      <c r="B3" s="247"/>
      <c r="C3" s="247"/>
      <c r="D3" s="247"/>
      <c r="E3" s="247"/>
      <c r="F3" s="247"/>
      <c r="G3" s="247"/>
      <c r="H3" s="248"/>
      <c r="I3" s="248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47" t="s">
        <v>19</v>
      </c>
      <c r="B5" s="253"/>
      <c r="C5" s="253"/>
      <c r="D5" s="253"/>
      <c r="E5" s="253"/>
      <c r="F5" s="253"/>
      <c r="G5" s="253"/>
      <c r="H5" s="253"/>
      <c r="I5" s="253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6.25" thickBot="1" x14ac:dyDescent="0.3">
      <c r="A7" s="25" t="s">
        <v>11</v>
      </c>
      <c r="B7" s="24" t="s">
        <v>12</v>
      </c>
      <c r="C7" s="24" t="s">
        <v>13</v>
      </c>
      <c r="D7" s="24" t="s">
        <v>31</v>
      </c>
      <c r="E7" s="24" t="s">
        <v>114</v>
      </c>
      <c r="F7" s="228" t="s">
        <v>121</v>
      </c>
      <c r="G7" s="25" t="s">
        <v>115</v>
      </c>
      <c r="H7" s="25" t="s">
        <v>33</v>
      </c>
      <c r="I7" s="25" t="s">
        <v>33</v>
      </c>
    </row>
    <row r="8" spans="1:10" ht="25.5" x14ac:dyDescent="0.25">
      <c r="A8" s="13">
        <v>8</v>
      </c>
      <c r="B8" s="13"/>
      <c r="C8" s="13"/>
      <c r="D8" s="13" t="s">
        <v>20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10" x14ac:dyDescent="0.25">
      <c r="A9" s="13"/>
      <c r="B9" s="18">
        <v>84</v>
      </c>
      <c r="C9" s="18"/>
      <c r="D9" s="18" t="s">
        <v>24</v>
      </c>
      <c r="E9" s="10"/>
      <c r="F9" s="11"/>
      <c r="G9" s="11"/>
      <c r="H9" s="11"/>
      <c r="I9" s="11"/>
    </row>
    <row r="10" spans="1:10" ht="25.5" x14ac:dyDescent="0.25">
      <c r="A10" s="14"/>
      <c r="B10" s="14"/>
      <c r="C10" s="15">
        <v>81</v>
      </c>
      <c r="D10" s="19" t="s">
        <v>25</v>
      </c>
      <c r="E10" s="10"/>
      <c r="F10" s="11"/>
      <c r="G10" s="11"/>
      <c r="H10" s="11"/>
      <c r="I10" s="11"/>
    </row>
    <row r="11" spans="1:10" ht="25.5" x14ac:dyDescent="0.25">
      <c r="A11" s="16">
        <v>5</v>
      </c>
      <c r="B11" s="17"/>
      <c r="C11" s="17"/>
      <c r="D11" s="39" t="s">
        <v>21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10" ht="25.5" x14ac:dyDescent="0.25">
      <c r="A12" s="18"/>
      <c r="B12" s="18">
        <v>54</v>
      </c>
      <c r="C12" s="18"/>
      <c r="D12" s="40" t="s">
        <v>26</v>
      </c>
      <c r="E12" s="10"/>
      <c r="F12" s="11"/>
      <c r="G12" s="11"/>
      <c r="H12" s="11"/>
      <c r="I12" s="12"/>
    </row>
    <row r="13" spans="1:10" x14ac:dyDescent="0.25">
      <c r="A13" s="18"/>
      <c r="B13" s="18"/>
      <c r="C13" s="15">
        <v>11</v>
      </c>
      <c r="D13" s="15" t="s">
        <v>14</v>
      </c>
      <c r="E13" s="10"/>
      <c r="F13" s="11"/>
      <c r="G13" s="11"/>
      <c r="H13" s="11"/>
      <c r="I13" s="12"/>
    </row>
    <row r="14" spans="1:10" x14ac:dyDescent="0.25">
      <c r="A14" s="18"/>
      <c r="B14" s="18"/>
      <c r="C14" s="15">
        <v>31</v>
      </c>
      <c r="D14" s="15" t="s">
        <v>27</v>
      </c>
      <c r="E14" s="10"/>
      <c r="F14" s="11"/>
      <c r="G14" s="11"/>
      <c r="H14" s="11"/>
      <c r="I14" s="12"/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8"/>
  <sheetViews>
    <sheetView zoomScale="90" zoomScaleNormal="90" workbookViewId="0">
      <selection activeCell="C6" sqref="C6"/>
    </sheetView>
  </sheetViews>
  <sheetFormatPr defaultRowHeight="15" x14ac:dyDescent="0.25"/>
  <cols>
    <col min="1" max="1" width="90.5703125" style="97" customWidth="1"/>
    <col min="2" max="2" width="31.28515625" customWidth="1"/>
    <col min="3" max="3" width="30.7109375" style="134" customWidth="1"/>
    <col min="4" max="4" width="30" customWidth="1"/>
    <col min="5" max="9" width="25.28515625" customWidth="1"/>
  </cols>
  <sheetData>
    <row r="1" spans="1:10" ht="42" customHeight="1" x14ac:dyDescent="0.25">
      <c r="A1" s="247" t="s">
        <v>113</v>
      </c>
      <c r="B1" s="247"/>
      <c r="C1" s="247"/>
      <c r="D1" s="247"/>
      <c r="E1" s="247"/>
      <c r="F1" s="247"/>
      <c r="G1" s="118"/>
      <c r="H1" s="118"/>
      <c r="I1" s="118"/>
      <c r="J1" s="118"/>
    </row>
    <row r="2" spans="1:10" x14ac:dyDescent="0.25">
      <c r="A2" s="103"/>
      <c r="B2" s="102"/>
      <c r="C2" s="124"/>
      <c r="D2" s="102"/>
      <c r="E2" s="102"/>
      <c r="F2" s="102"/>
      <c r="G2" s="102"/>
      <c r="H2" s="6"/>
      <c r="I2" s="6"/>
      <c r="J2" s="77"/>
    </row>
    <row r="3" spans="1:10" ht="18" customHeight="1" x14ac:dyDescent="0.25">
      <c r="A3" s="264" t="s">
        <v>22</v>
      </c>
      <c r="B3" s="265"/>
      <c r="C3" s="265"/>
      <c r="D3" s="265"/>
      <c r="E3" s="265"/>
      <c r="F3" s="265"/>
      <c r="G3" s="104"/>
      <c r="H3" s="104"/>
      <c r="I3" s="104"/>
      <c r="J3" s="77"/>
    </row>
    <row r="4" spans="1:10" x14ac:dyDescent="0.25">
      <c r="A4" s="105"/>
      <c r="B4" s="77"/>
      <c r="C4" s="161"/>
      <c r="D4" s="77"/>
      <c r="E4" s="77"/>
      <c r="F4" s="77"/>
      <c r="G4" s="77"/>
      <c r="H4" s="77"/>
      <c r="I4" s="77"/>
      <c r="J4" s="77"/>
    </row>
    <row r="5" spans="1:10" ht="15.75" thickBot="1" x14ac:dyDescent="0.3">
      <c r="A5" s="106" t="s">
        <v>31</v>
      </c>
      <c r="B5" s="107" t="s">
        <v>123</v>
      </c>
      <c r="C5" s="227" t="s">
        <v>121</v>
      </c>
      <c r="D5" s="107" t="s">
        <v>118</v>
      </c>
      <c r="E5" s="107" t="s">
        <v>37</v>
      </c>
      <c r="F5" s="108" t="s">
        <v>119</v>
      </c>
      <c r="G5" s="77"/>
      <c r="H5" s="77"/>
      <c r="I5" s="77"/>
      <c r="J5" s="77"/>
    </row>
    <row r="6" spans="1:10" ht="29.25" customHeight="1" x14ac:dyDescent="0.25">
      <c r="A6" s="119" t="s">
        <v>57</v>
      </c>
      <c r="B6" s="120">
        <f>B8</f>
        <v>3273426.4699999997</v>
      </c>
      <c r="C6" s="170">
        <f>C9+C28+C38+C79+C93+C99+C131</f>
        <v>4189065.63</v>
      </c>
      <c r="D6" s="120">
        <f t="shared" ref="D6:F7" si="0">D7</f>
        <v>3085685</v>
      </c>
      <c r="E6" s="120">
        <f t="shared" si="0"/>
        <v>2178685</v>
      </c>
      <c r="F6" s="121">
        <f t="shared" si="0"/>
        <v>2157485</v>
      </c>
      <c r="G6" s="77"/>
      <c r="H6" s="77"/>
      <c r="I6" s="77"/>
      <c r="J6" s="77"/>
    </row>
    <row r="7" spans="1:10" x14ac:dyDescent="0.25">
      <c r="A7" s="171" t="s">
        <v>87</v>
      </c>
      <c r="B7" s="172">
        <f>B8</f>
        <v>3273426.4699999997</v>
      </c>
      <c r="C7" s="172">
        <f>C6</f>
        <v>4189065.63</v>
      </c>
      <c r="D7" s="172">
        <f t="shared" si="0"/>
        <v>3085685</v>
      </c>
      <c r="E7" s="172">
        <f t="shared" si="0"/>
        <v>2178685</v>
      </c>
      <c r="F7" s="173">
        <f t="shared" si="0"/>
        <v>2157485</v>
      </c>
      <c r="G7" s="77"/>
      <c r="H7" s="77"/>
      <c r="I7" s="77"/>
      <c r="J7" s="77"/>
    </row>
    <row r="8" spans="1:10" x14ac:dyDescent="0.25">
      <c r="A8" s="171" t="s">
        <v>88</v>
      </c>
      <c r="B8" s="172">
        <f>B9+B28+B38+B79+B93+B99+B131</f>
        <v>3273426.4699999997</v>
      </c>
      <c r="C8" s="172">
        <f>C7</f>
        <v>4189065.63</v>
      </c>
      <c r="D8" s="172">
        <f>D9+D38+D79+D93+D99+D131+D28</f>
        <v>3085685</v>
      </c>
      <c r="E8" s="172">
        <f>E9+E28+E38+E79+E93+E99+E131</f>
        <v>2178685</v>
      </c>
      <c r="F8" s="173">
        <f>F9+F28+F38+F79+F93+F99+F131</f>
        <v>2157485</v>
      </c>
      <c r="G8" s="77"/>
      <c r="H8" s="77"/>
      <c r="I8" s="77"/>
      <c r="J8" s="77"/>
    </row>
    <row r="9" spans="1:10" x14ac:dyDescent="0.25">
      <c r="A9" s="166" t="s">
        <v>89</v>
      </c>
      <c r="B9" s="160">
        <f>B10+B15+B19+B23</f>
        <v>157640</v>
      </c>
      <c r="C9" s="160">
        <f>C10+C15+C19</f>
        <v>171600</v>
      </c>
      <c r="D9" s="160">
        <f>D10+D15+D19+D23</f>
        <v>203600</v>
      </c>
      <c r="E9" s="160">
        <f>E10+E15+E19+E23</f>
        <v>203600</v>
      </c>
      <c r="F9" s="167">
        <f>F10+F15+F19+F23</f>
        <v>203600</v>
      </c>
      <c r="G9" s="77"/>
      <c r="H9" s="77"/>
      <c r="I9" s="77"/>
      <c r="J9" s="77"/>
    </row>
    <row r="10" spans="1:10" x14ac:dyDescent="0.25">
      <c r="A10" s="111" t="s">
        <v>74</v>
      </c>
      <c r="B10" s="101">
        <f t="shared" ref="B10:F11" si="1">B11</f>
        <v>32640</v>
      </c>
      <c r="C10" s="101">
        <f t="shared" si="1"/>
        <v>33600</v>
      </c>
      <c r="D10" s="101">
        <f t="shared" si="1"/>
        <v>33600</v>
      </c>
      <c r="E10" s="101">
        <f t="shared" si="1"/>
        <v>33600</v>
      </c>
      <c r="F10" s="112">
        <f t="shared" si="1"/>
        <v>33600</v>
      </c>
      <c r="G10" s="77"/>
      <c r="H10" s="77"/>
      <c r="I10" s="77"/>
      <c r="J10" s="77"/>
    </row>
    <row r="11" spans="1:10" x14ac:dyDescent="0.25">
      <c r="A11" s="179" t="s">
        <v>61</v>
      </c>
      <c r="B11" s="178">
        <f t="shared" si="1"/>
        <v>32640</v>
      </c>
      <c r="C11" s="178">
        <f t="shared" si="1"/>
        <v>33600</v>
      </c>
      <c r="D11" s="178">
        <f t="shared" si="1"/>
        <v>33600</v>
      </c>
      <c r="E11" s="178">
        <f t="shared" si="1"/>
        <v>33600</v>
      </c>
      <c r="F11" s="180">
        <f t="shared" si="1"/>
        <v>33600</v>
      </c>
      <c r="G11" s="77"/>
      <c r="H11" s="77"/>
      <c r="I11" s="77"/>
      <c r="J11" s="77"/>
    </row>
    <row r="12" spans="1:10" x14ac:dyDescent="0.25">
      <c r="A12" s="109" t="s">
        <v>48</v>
      </c>
      <c r="B12" s="98">
        <f>B13+B14</f>
        <v>32640</v>
      </c>
      <c r="C12" s="162">
        <f>C13+C14</f>
        <v>33600</v>
      </c>
      <c r="D12" s="98">
        <f>D13+D14</f>
        <v>33600</v>
      </c>
      <c r="E12" s="98">
        <f>E13+E14</f>
        <v>33600</v>
      </c>
      <c r="F12" s="110">
        <f>F13+F14</f>
        <v>33600</v>
      </c>
      <c r="G12" s="77"/>
      <c r="H12" s="77"/>
      <c r="I12" s="77"/>
      <c r="J12" s="77"/>
    </row>
    <row r="13" spans="1:10" x14ac:dyDescent="0.25">
      <c r="A13" s="109" t="s">
        <v>50</v>
      </c>
      <c r="B13" s="98">
        <v>31785.919999999998</v>
      </c>
      <c r="C13" s="162">
        <v>30100</v>
      </c>
      <c r="D13" s="98">
        <v>32100</v>
      </c>
      <c r="E13" s="98">
        <v>32100</v>
      </c>
      <c r="F13" s="110">
        <v>32100</v>
      </c>
      <c r="G13" s="77"/>
      <c r="H13" s="77"/>
      <c r="I13" s="77"/>
      <c r="J13" s="77"/>
    </row>
    <row r="14" spans="1:10" x14ac:dyDescent="0.25">
      <c r="A14" s="109" t="s">
        <v>51</v>
      </c>
      <c r="B14" s="99">
        <v>854.08</v>
      </c>
      <c r="C14" s="162">
        <v>3500</v>
      </c>
      <c r="D14" s="98">
        <v>1500</v>
      </c>
      <c r="E14" s="98">
        <v>1500</v>
      </c>
      <c r="F14" s="110">
        <v>1500</v>
      </c>
      <c r="G14" s="77"/>
      <c r="H14" s="77"/>
      <c r="I14" s="77"/>
      <c r="J14" s="77"/>
    </row>
    <row r="15" spans="1:10" x14ac:dyDescent="0.25">
      <c r="A15" s="111" t="s">
        <v>75</v>
      </c>
      <c r="B15" s="101">
        <f t="shared" ref="B15:F16" si="2">B16</f>
        <v>122000</v>
      </c>
      <c r="C15" s="101">
        <f t="shared" si="2"/>
        <v>135000</v>
      </c>
      <c r="D15" s="101">
        <f t="shared" si="2"/>
        <v>165000</v>
      </c>
      <c r="E15" s="101">
        <f t="shared" si="2"/>
        <v>165000</v>
      </c>
      <c r="F15" s="112">
        <f t="shared" si="2"/>
        <v>165000</v>
      </c>
      <c r="G15" s="77"/>
      <c r="H15" s="77"/>
      <c r="I15" s="77"/>
      <c r="J15" s="77"/>
    </row>
    <row r="16" spans="1:10" x14ac:dyDescent="0.25">
      <c r="A16" s="179" t="s">
        <v>61</v>
      </c>
      <c r="B16" s="178">
        <f t="shared" si="2"/>
        <v>122000</v>
      </c>
      <c r="C16" s="178">
        <f t="shared" si="2"/>
        <v>135000</v>
      </c>
      <c r="D16" s="178">
        <f t="shared" si="2"/>
        <v>165000</v>
      </c>
      <c r="E16" s="178">
        <f t="shared" si="2"/>
        <v>165000</v>
      </c>
      <c r="F16" s="180">
        <f t="shared" si="2"/>
        <v>165000</v>
      </c>
      <c r="G16" s="77"/>
      <c r="H16" s="77"/>
      <c r="I16" s="77"/>
      <c r="J16" s="77"/>
    </row>
    <row r="17" spans="1:10" x14ac:dyDescent="0.25">
      <c r="A17" s="109" t="s">
        <v>48</v>
      </c>
      <c r="B17" s="98">
        <f>B18</f>
        <v>122000</v>
      </c>
      <c r="C17" s="162">
        <v>135000</v>
      </c>
      <c r="D17" s="98">
        <f>D18</f>
        <v>165000</v>
      </c>
      <c r="E17" s="98">
        <f>E18</f>
        <v>165000</v>
      </c>
      <c r="F17" s="110">
        <f>F18</f>
        <v>165000</v>
      </c>
      <c r="G17" s="77"/>
      <c r="H17" s="77"/>
      <c r="I17" s="77"/>
      <c r="J17" s="77"/>
    </row>
    <row r="18" spans="1:10" x14ac:dyDescent="0.25">
      <c r="A18" s="109" t="s">
        <v>50</v>
      </c>
      <c r="B18" s="98">
        <v>122000</v>
      </c>
      <c r="C18" s="162">
        <f>C17</f>
        <v>135000</v>
      </c>
      <c r="D18" s="98">
        <v>165000</v>
      </c>
      <c r="E18" s="98">
        <v>165000</v>
      </c>
      <c r="F18" s="110">
        <v>165000</v>
      </c>
      <c r="G18" s="77"/>
      <c r="H18" s="77"/>
      <c r="I18" s="77"/>
      <c r="J18" s="77"/>
    </row>
    <row r="19" spans="1:10" x14ac:dyDescent="0.25">
      <c r="A19" s="111" t="s">
        <v>76</v>
      </c>
      <c r="B19" s="101">
        <v>3000</v>
      </c>
      <c r="C19" s="101">
        <f>C21</f>
        <v>3000</v>
      </c>
      <c r="D19" s="101">
        <v>5000</v>
      </c>
      <c r="E19" s="101">
        <v>5000</v>
      </c>
      <c r="F19" s="112">
        <v>5000</v>
      </c>
      <c r="G19" s="77"/>
      <c r="H19" s="77"/>
      <c r="I19" s="77"/>
      <c r="J19" s="77"/>
    </row>
    <row r="20" spans="1:10" x14ac:dyDescent="0.25">
      <c r="A20" s="179" t="s">
        <v>61</v>
      </c>
      <c r="B20" s="178">
        <v>3000</v>
      </c>
      <c r="C20" s="178">
        <f>C21</f>
        <v>3000</v>
      </c>
      <c r="D20" s="178">
        <v>3000</v>
      </c>
      <c r="E20" s="178">
        <v>3000</v>
      </c>
      <c r="F20" s="180">
        <v>3000</v>
      </c>
      <c r="G20" s="77"/>
      <c r="H20" s="77"/>
      <c r="I20" s="77"/>
      <c r="J20" s="77"/>
    </row>
    <row r="21" spans="1:10" x14ac:dyDescent="0.25">
      <c r="A21" s="109" t="s">
        <v>48</v>
      </c>
      <c r="B21" s="98">
        <v>3000</v>
      </c>
      <c r="C21" s="162">
        <v>3000</v>
      </c>
      <c r="D21" s="98">
        <v>3000</v>
      </c>
      <c r="E21" s="98">
        <v>3000</v>
      </c>
      <c r="F21" s="110">
        <v>3000</v>
      </c>
      <c r="G21" s="77"/>
      <c r="H21" s="77"/>
      <c r="I21" s="77"/>
      <c r="J21" s="77"/>
    </row>
    <row r="22" spans="1:10" x14ac:dyDescent="0.25">
      <c r="A22" s="109" t="s">
        <v>50</v>
      </c>
      <c r="B22" s="98">
        <v>3000</v>
      </c>
      <c r="C22" s="162">
        <v>3000</v>
      </c>
      <c r="D22" s="98">
        <v>3000</v>
      </c>
      <c r="E22" s="98">
        <v>3000</v>
      </c>
      <c r="F22" s="110">
        <v>3000</v>
      </c>
      <c r="G22" s="77"/>
      <c r="H22" s="77"/>
      <c r="I22" s="77"/>
      <c r="J22" s="77"/>
    </row>
    <row r="23" spans="1:10" x14ac:dyDescent="0.25">
      <c r="A23" s="111" t="s">
        <v>98</v>
      </c>
      <c r="B23" s="101">
        <f>B24</f>
        <v>0</v>
      </c>
      <c r="C23" s="101">
        <v>0</v>
      </c>
      <c r="D23" s="101">
        <v>0</v>
      </c>
      <c r="E23" s="101">
        <v>0</v>
      </c>
      <c r="F23" s="213">
        <v>0</v>
      </c>
      <c r="G23" s="77"/>
      <c r="H23" s="77"/>
      <c r="I23" s="77"/>
      <c r="J23" s="77"/>
    </row>
    <row r="24" spans="1:10" x14ac:dyDescent="0.25">
      <c r="A24" s="109" t="s">
        <v>99</v>
      </c>
      <c r="B24" s="98">
        <v>0</v>
      </c>
      <c r="C24" s="164">
        <v>0</v>
      </c>
      <c r="D24" s="98">
        <v>0</v>
      </c>
      <c r="E24" s="98">
        <v>0</v>
      </c>
      <c r="F24" s="212">
        <v>0</v>
      </c>
      <c r="G24" s="77"/>
      <c r="H24" s="77"/>
      <c r="I24" s="77"/>
      <c r="J24" s="77"/>
    </row>
    <row r="25" spans="1:10" x14ac:dyDescent="0.25">
      <c r="A25" s="109" t="s">
        <v>52</v>
      </c>
      <c r="B25" s="98">
        <v>0</v>
      </c>
      <c r="C25" s="164">
        <v>0</v>
      </c>
      <c r="D25" s="98">
        <v>0</v>
      </c>
      <c r="E25" s="98">
        <v>0</v>
      </c>
      <c r="F25" s="110">
        <v>0</v>
      </c>
      <c r="G25" s="77"/>
      <c r="H25" s="77"/>
      <c r="I25" s="77"/>
      <c r="J25" s="77"/>
    </row>
    <row r="26" spans="1:10" x14ac:dyDescent="0.25">
      <c r="A26" s="109" t="s">
        <v>100</v>
      </c>
      <c r="B26" s="98">
        <v>0</v>
      </c>
      <c r="C26" s="164">
        <v>0</v>
      </c>
      <c r="D26" s="98">
        <v>0</v>
      </c>
      <c r="E26" s="98">
        <v>0</v>
      </c>
      <c r="F26" s="110">
        <v>0</v>
      </c>
      <c r="G26" s="77"/>
      <c r="H26" s="77"/>
      <c r="I26" s="77"/>
      <c r="J26" s="77"/>
    </row>
    <row r="27" spans="1:10" x14ac:dyDescent="0.25">
      <c r="A27" s="109" t="s">
        <v>101</v>
      </c>
      <c r="B27" s="98">
        <v>0</v>
      </c>
      <c r="C27" s="164">
        <v>0</v>
      </c>
      <c r="D27" s="98">
        <v>0</v>
      </c>
      <c r="E27" s="98">
        <v>0</v>
      </c>
      <c r="F27" s="110">
        <v>0</v>
      </c>
      <c r="G27" s="77"/>
      <c r="H27" s="77"/>
      <c r="I27" s="77"/>
      <c r="J27" s="77"/>
    </row>
    <row r="28" spans="1:10" x14ac:dyDescent="0.25">
      <c r="A28" s="166" t="s">
        <v>90</v>
      </c>
      <c r="B28" s="160">
        <f>B30</f>
        <v>107938.91</v>
      </c>
      <c r="C28" s="160">
        <f>C30</f>
        <v>110020</v>
      </c>
      <c r="D28" s="160">
        <f>D29</f>
        <v>120020</v>
      </c>
      <c r="E28" s="160">
        <v>120020</v>
      </c>
      <c r="F28" s="167">
        <f>F29</f>
        <v>120020</v>
      </c>
      <c r="G28" s="77"/>
      <c r="H28" s="77"/>
      <c r="I28" s="77"/>
      <c r="J28" s="77"/>
    </row>
    <row r="29" spans="1:10" x14ac:dyDescent="0.25">
      <c r="A29" s="111" t="s">
        <v>77</v>
      </c>
      <c r="B29" s="101">
        <f>B30</f>
        <v>107938.91</v>
      </c>
      <c r="C29" s="101">
        <f>C30</f>
        <v>110020</v>
      </c>
      <c r="D29" s="101">
        <f>D30</f>
        <v>120020</v>
      </c>
      <c r="E29" s="101">
        <v>120020</v>
      </c>
      <c r="F29" s="112">
        <f>F30</f>
        <v>120020</v>
      </c>
      <c r="G29" s="77"/>
      <c r="H29" s="77"/>
      <c r="I29" s="77"/>
      <c r="J29" s="77"/>
    </row>
    <row r="30" spans="1:10" x14ac:dyDescent="0.25">
      <c r="A30" s="179" t="s">
        <v>60</v>
      </c>
      <c r="B30" s="178">
        <f>B31+B35</f>
        <v>107938.91</v>
      </c>
      <c r="C30" s="178">
        <f>C31+C35</f>
        <v>110020</v>
      </c>
      <c r="D30" s="178">
        <f>D31+D35</f>
        <v>120020</v>
      </c>
      <c r="E30" s="178">
        <v>120020</v>
      </c>
      <c r="F30" s="180">
        <f>F31+F35</f>
        <v>120020</v>
      </c>
      <c r="G30" s="77"/>
      <c r="H30" s="77"/>
      <c r="I30" s="77"/>
      <c r="J30" s="77"/>
    </row>
    <row r="31" spans="1:10" x14ac:dyDescent="0.25">
      <c r="A31" s="109" t="s">
        <v>48</v>
      </c>
      <c r="B31" s="98">
        <f>B32+B33+B34</f>
        <v>94159.96</v>
      </c>
      <c r="C31" s="162">
        <f>C32+C33+C34</f>
        <v>103620</v>
      </c>
      <c r="D31" s="98">
        <f>D32+D33+D34</f>
        <v>117820</v>
      </c>
      <c r="E31" s="98">
        <f>E32+E33+E34</f>
        <v>117820</v>
      </c>
      <c r="F31" s="110">
        <f>F32+F33+F34</f>
        <v>117820</v>
      </c>
      <c r="G31" s="77"/>
      <c r="H31" s="77"/>
      <c r="I31" s="77"/>
      <c r="J31" s="77"/>
    </row>
    <row r="32" spans="1:10" x14ac:dyDescent="0.25">
      <c r="A32" s="109" t="s">
        <v>49</v>
      </c>
      <c r="B32" s="98">
        <v>17545.939999999999</v>
      </c>
      <c r="C32" s="162">
        <v>25020</v>
      </c>
      <c r="D32" s="98">
        <v>24500</v>
      </c>
      <c r="E32" s="98">
        <v>24500</v>
      </c>
      <c r="F32" s="110">
        <v>24500</v>
      </c>
      <c r="G32" s="77"/>
      <c r="H32" s="77"/>
      <c r="I32" s="77"/>
      <c r="J32" s="77"/>
    </row>
    <row r="33" spans="1:10" x14ac:dyDescent="0.25">
      <c r="A33" s="109" t="s">
        <v>50</v>
      </c>
      <c r="B33" s="98">
        <v>75287.91</v>
      </c>
      <c r="C33" s="162">
        <v>77600</v>
      </c>
      <c r="D33" s="98">
        <v>92320</v>
      </c>
      <c r="E33" s="98">
        <v>92320</v>
      </c>
      <c r="F33" s="110">
        <v>92320</v>
      </c>
      <c r="G33" s="77"/>
      <c r="H33" s="77"/>
      <c r="I33" s="77"/>
      <c r="J33" s="77"/>
    </row>
    <row r="34" spans="1:10" x14ac:dyDescent="0.25">
      <c r="A34" s="109" t="s">
        <v>51</v>
      </c>
      <c r="B34" s="98">
        <v>1326.11</v>
      </c>
      <c r="C34" s="162">
        <v>1000</v>
      </c>
      <c r="D34" s="98">
        <v>1000</v>
      </c>
      <c r="E34" s="98">
        <v>1000</v>
      </c>
      <c r="F34" s="110">
        <v>1000</v>
      </c>
      <c r="G34" s="77"/>
      <c r="H34" s="77"/>
      <c r="I34" s="77"/>
      <c r="J34" s="77"/>
    </row>
    <row r="35" spans="1:10" x14ac:dyDescent="0.25">
      <c r="A35" s="109" t="s">
        <v>52</v>
      </c>
      <c r="B35" s="98">
        <f>B36+B37</f>
        <v>13778.95</v>
      </c>
      <c r="C35" s="162">
        <f>C37</f>
        <v>6400</v>
      </c>
      <c r="D35" s="98">
        <f>D37</f>
        <v>2200</v>
      </c>
      <c r="E35" s="98">
        <f>E37</f>
        <v>2200</v>
      </c>
      <c r="F35" s="110">
        <f>F37</f>
        <v>2200</v>
      </c>
      <c r="G35" s="77"/>
      <c r="H35" s="77"/>
      <c r="I35" s="77"/>
      <c r="J35" s="77"/>
    </row>
    <row r="36" spans="1:10" x14ac:dyDescent="0.25">
      <c r="A36" s="109" t="s">
        <v>102</v>
      </c>
      <c r="B36" s="99">
        <v>0</v>
      </c>
      <c r="C36" s="163">
        <v>0</v>
      </c>
      <c r="D36" s="98">
        <v>0</v>
      </c>
      <c r="E36" s="98">
        <v>0</v>
      </c>
      <c r="F36" s="110">
        <v>0</v>
      </c>
      <c r="G36" s="77"/>
      <c r="H36" s="77"/>
      <c r="I36" s="77"/>
      <c r="J36" s="77"/>
    </row>
    <row r="37" spans="1:10" x14ac:dyDescent="0.25">
      <c r="A37" s="109" t="s">
        <v>53</v>
      </c>
      <c r="B37" s="98">
        <v>13778.95</v>
      </c>
      <c r="C37" s="162">
        <v>6400</v>
      </c>
      <c r="D37" s="98">
        <v>2200</v>
      </c>
      <c r="E37" s="98">
        <v>2200</v>
      </c>
      <c r="F37" s="110">
        <v>2200</v>
      </c>
      <c r="G37" s="77"/>
      <c r="H37" s="77"/>
      <c r="I37" s="77"/>
      <c r="J37" s="77"/>
    </row>
    <row r="38" spans="1:10" x14ac:dyDescent="0.25">
      <c r="A38" s="166" t="s">
        <v>91</v>
      </c>
      <c r="B38" s="160">
        <f>B39+B46+B50+B56+B60+B69+B75</f>
        <v>11663.42</v>
      </c>
      <c r="C38" s="160">
        <f>C39+C46+C50+C56+C60+C75+C69</f>
        <v>46534.009999999995</v>
      </c>
      <c r="D38" s="160">
        <f>D39+D47+D50+D56+D60+D69+D75</f>
        <v>30865</v>
      </c>
      <c r="E38" s="160">
        <f>E39+E46+E50+E56+E60+E69+E75</f>
        <v>30865</v>
      </c>
      <c r="F38" s="167">
        <f>F39+F46+F50+F56+F60+F69+F75</f>
        <v>30865</v>
      </c>
      <c r="G38" s="77"/>
      <c r="H38" s="77"/>
      <c r="I38" s="77"/>
      <c r="J38" s="77"/>
    </row>
    <row r="39" spans="1:10" x14ac:dyDescent="0.25">
      <c r="A39" s="111" t="s">
        <v>78</v>
      </c>
      <c r="B39" s="101">
        <f>B40</f>
        <v>1026.24</v>
      </c>
      <c r="C39" s="101">
        <f>C40</f>
        <v>4100</v>
      </c>
      <c r="D39" s="101">
        <v>4100</v>
      </c>
      <c r="E39" s="101">
        <v>4100</v>
      </c>
      <c r="F39" s="112">
        <v>4100</v>
      </c>
      <c r="G39" s="77"/>
      <c r="H39" s="77"/>
      <c r="I39" s="77"/>
      <c r="J39" s="77"/>
    </row>
    <row r="40" spans="1:10" x14ac:dyDescent="0.25">
      <c r="A40" s="179" t="s">
        <v>59</v>
      </c>
      <c r="B40" s="178">
        <f>B41+B43</f>
        <v>1026.24</v>
      </c>
      <c r="C40" s="178">
        <f>C41+C43</f>
        <v>4100</v>
      </c>
      <c r="D40" s="178">
        <f>D41+D43</f>
        <v>4100</v>
      </c>
      <c r="E40" s="178">
        <f>E41+E43</f>
        <v>4100</v>
      </c>
      <c r="F40" s="180">
        <f>F41+F43</f>
        <v>4100</v>
      </c>
      <c r="G40" s="77"/>
      <c r="H40" s="77"/>
      <c r="I40" s="77"/>
      <c r="J40" s="77"/>
    </row>
    <row r="41" spans="1:10" x14ac:dyDescent="0.25">
      <c r="A41" s="109" t="s">
        <v>48</v>
      </c>
      <c r="B41" s="98">
        <f>B42</f>
        <v>776.24</v>
      </c>
      <c r="C41" s="162">
        <v>3500</v>
      </c>
      <c r="D41" s="98">
        <v>3500</v>
      </c>
      <c r="E41" s="98">
        <v>3500</v>
      </c>
      <c r="F41" s="110">
        <v>3500</v>
      </c>
      <c r="G41" s="77"/>
      <c r="H41" s="77"/>
      <c r="I41" s="77"/>
      <c r="J41" s="77"/>
    </row>
    <row r="42" spans="1:10" x14ac:dyDescent="0.25">
      <c r="A42" s="109" t="s">
        <v>50</v>
      </c>
      <c r="B42" s="98">
        <v>776.24</v>
      </c>
      <c r="C42" s="162">
        <v>3500</v>
      </c>
      <c r="D42" s="98">
        <v>3500</v>
      </c>
      <c r="E42" s="98">
        <v>3500</v>
      </c>
      <c r="F42" s="110">
        <v>3500</v>
      </c>
      <c r="G42" s="77"/>
      <c r="H42" s="77"/>
      <c r="I42" s="77"/>
      <c r="J42" s="77"/>
    </row>
    <row r="43" spans="1:10" x14ac:dyDescent="0.25">
      <c r="A43" s="109" t="s">
        <v>52</v>
      </c>
      <c r="B43" s="98">
        <v>250</v>
      </c>
      <c r="C43" s="162">
        <f>C45</f>
        <v>600</v>
      </c>
      <c r="D43" s="98">
        <v>600</v>
      </c>
      <c r="E43" s="98">
        <v>600</v>
      </c>
      <c r="F43" s="110">
        <v>600</v>
      </c>
      <c r="G43" s="77"/>
      <c r="H43" s="77"/>
      <c r="I43" s="77"/>
      <c r="J43" s="77"/>
    </row>
    <row r="44" spans="1:10" x14ac:dyDescent="0.25">
      <c r="A44" s="109" t="s">
        <v>102</v>
      </c>
      <c r="B44" s="98">
        <v>250</v>
      </c>
      <c r="C44" s="162">
        <v>0</v>
      </c>
      <c r="D44" s="98">
        <v>0</v>
      </c>
      <c r="E44" s="98">
        <v>0</v>
      </c>
      <c r="F44" s="110">
        <v>0</v>
      </c>
      <c r="G44" s="77"/>
      <c r="H44" s="77"/>
      <c r="I44" s="77"/>
      <c r="J44" s="77"/>
    </row>
    <row r="45" spans="1:10" x14ac:dyDescent="0.25">
      <c r="A45" s="109" t="s">
        <v>53</v>
      </c>
      <c r="B45" s="98">
        <v>0</v>
      </c>
      <c r="C45" s="162">
        <v>600</v>
      </c>
      <c r="D45" s="98">
        <v>600</v>
      </c>
      <c r="E45" s="98">
        <v>600</v>
      </c>
      <c r="F45" s="110">
        <v>600</v>
      </c>
      <c r="G45" s="77"/>
      <c r="H45" s="77"/>
      <c r="I45" s="77"/>
      <c r="J45" s="77"/>
    </row>
    <row r="46" spans="1:10" x14ac:dyDescent="0.25">
      <c r="A46" s="111" t="s">
        <v>92</v>
      </c>
      <c r="B46" s="175">
        <v>0</v>
      </c>
      <c r="C46" s="101">
        <f t="shared" ref="C46:F47" si="3">C47</f>
        <v>3000</v>
      </c>
      <c r="D46" s="101">
        <f t="shared" si="3"/>
        <v>3000</v>
      </c>
      <c r="E46" s="101">
        <f t="shared" si="3"/>
        <v>3000</v>
      </c>
      <c r="F46" s="112">
        <f t="shared" si="3"/>
        <v>3000</v>
      </c>
      <c r="G46" s="77"/>
      <c r="H46" s="77"/>
      <c r="I46" s="77"/>
      <c r="J46" s="77"/>
    </row>
    <row r="47" spans="1:10" x14ac:dyDescent="0.25">
      <c r="A47" s="179" t="s">
        <v>68</v>
      </c>
      <c r="B47" s="181">
        <v>0</v>
      </c>
      <c r="C47" s="178">
        <f t="shared" si="3"/>
        <v>3000</v>
      </c>
      <c r="D47" s="178">
        <f t="shared" si="3"/>
        <v>3000</v>
      </c>
      <c r="E47" s="178">
        <f t="shared" si="3"/>
        <v>3000</v>
      </c>
      <c r="F47" s="180">
        <f t="shared" si="3"/>
        <v>3000</v>
      </c>
      <c r="G47" s="77"/>
      <c r="H47" s="77"/>
      <c r="I47" s="77"/>
      <c r="J47" s="77"/>
    </row>
    <row r="48" spans="1:10" x14ac:dyDescent="0.25">
      <c r="A48" s="109" t="s">
        <v>48</v>
      </c>
      <c r="B48" s="99">
        <v>0</v>
      </c>
      <c r="C48" s="162">
        <v>3000</v>
      </c>
      <c r="D48" s="98">
        <v>3000</v>
      </c>
      <c r="E48" s="98">
        <v>3000</v>
      </c>
      <c r="F48" s="110">
        <v>3000</v>
      </c>
      <c r="G48" s="77"/>
      <c r="H48" s="77"/>
      <c r="I48" s="77"/>
      <c r="J48" s="77"/>
    </row>
    <row r="49" spans="1:10" x14ac:dyDescent="0.25">
      <c r="A49" s="109" t="s">
        <v>50</v>
      </c>
      <c r="B49" s="99">
        <v>0</v>
      </c>
      <c r="C49" s="162">
        <v>3000</v>
      </c>
      <c r="D49" s="98">
        <v>3000</v>
      </c>
      <c r="E49" s="98">
        <v>3000</v>
      </c>
      <c r="F49" s="110">
        <v>3000</v>
      </c>
      <c r="G49" s="77"/>
      <c r="H49" s="77"/>
      <c r="I49" s="77"/>
      <c r="J49" s="77"/>
    </row>
    <row r="50" spans="1:10" x14ac:dyDescent="0.25">
      <c r="A50" s="111" t="s">
        <v>79</v>
      </c>
      <c r="B50" s="101">
        <f>B51</f>
        <v>4423.57</v>
      </c>
      <c r="C50" s="101">
        <f>C51</f>
        <v>6600</v>
      </c>
      <c r="D50" s="101">
        <v>6600</v>
      </c>
      <c r="E50" s="101">
        <v>6600</v>
      </c>
      <c r="F50" s="112">
        <v>6600</v>
      </c>
      <c r="G50" s="77"/>
      <c r="H50" s="77"/>
      <c r="I50" s="77"/>
      <c r="J50" s="77"/>
    </row>
    <row r="51" spans="1:10" x14ac:dyDescent="0.25">
      <c r="A51" s="179" t="s">
        <v>67</v>
      </c>
      <c r="B51" s="178">
        <f>B52+B54</f>
        <v>4423.57</v>
      </c>
      <c r="C51" s="178">
        <f>C52+C54</f>
        <v>6600</v>
      </c>
      <c r="D51" s="178">
        <f>D52+D54</f>
        <v>6600</v>
      </c>
      <c r="E51" s="178">
        <v>6600</v>
      </c>
      <c r="F51" s="180">
        <v>6600</v>
      </c>
      <c r="G51" s="77"/>
      <c r="H51" s="77"/>
      <c r="I51" s="77"/>
      <c r="J51" s="77"/>
    </row>
    <row r="52" spans="1:10" x14ac:dyDescent="0.25">
      <c r="A52" s="109" t="s">
        <v>48</v>
      </c>
      <c r="B52" s="98">
        <f>B53</f>
        <v>3423.57</v>
      </c>
      <c r="C52" s="162">
        <f>C53</f>
        <v>6400</v>
      </c>
      <c r="D52" s="98">
        <v>6400</v>
      </c>
      <c r="E52" s="98">
        <v>6400</v>
      </c>
      <c r="F52" s="110">
        <v>6400</v>
      </c>
      <c r="G52" s="77"/>
      <c r="H52" s="77"/>
      <c r="I52" s="77"/>
      <c r="J52" s="77"/>
    </row>
    <row r="53" spans="1:10" x14ac:dyDescent="0.25">
      <c r="A53" s="109" t="s">
        <v>50</v>
      </c>
      <c r="B53" s="98">
        <v>3423.57</v>
      </c>
      <c r="C53" s="162">
        <v>6400</v>
      </c>
      <c r="D53" s="98">
        <v>6400</v>
      </c>
      <c r="E53" s="98">
        <v>6400</v>
      </c>
      <c r="F53" s="110">
        <v>6400</v>
      </c>
      <c r="G53" s="77"/>
      <c r="H53" s="77"/>
      <c r="I53" s="77"/>
      <c r="J53" s="77"/>
    </row>
    <row r="54" spans="1:10" x14ac:dyDescent="0.25">
      <c r="A54" s="109" t="s">
        <v>52</v>
      </c>
      <c r="B54" s="99">
        <v>1000</v>
      </c>
      <c r="C54" s="162">
        <v>200</v>
      </c>
      <c r="D54" s="98">
        <v>200</v>
      </c>
      <c r="E54" s="98">
        <v>200</v>
      </c>
      <c r="F54" s="110">
        <v>200</v>
      </c>
      <c r="G54" s="77"/>
      <c r="H54" s="77"/>
      <c r="I54" s="77"/>
      <c r="J54" s="77"/>
    </row>
    <row r="55" spans="1:10" x14ac:dyDescent="0.25">
      <c r="A55" s="109" t="s">
        <v>53</v>
      </c>
      <c r="B55" s="99">
        <v>1000</v>
      </c>
      <c r="C55" s="162">
        <v>200</v>
      </c>
      <c r="D55" s="98">
        <v>200</v>
      </c>
      <c r="E55" s="98">
        <v>200</v>
      </c>
      <c r="F55" s="110">
        <v>200</v>
      </c>
      <c r="G55" s="77"/>
      <c r="H55" s="77"/>
      <c r="I55" s="77"/>
      <c r="J55" s="77"/>
    </row>
    <row r="56" spans="1:10" x14ac:dyDescent="0.25">
      <c r="A56" s="111" t="s">
        <v>80</v>
      </c>
      <c r="B56" s="174">
        <f>B57</f>
        <v>929.2</v>
      </c>
      <c r="C56" s="101">
        <f>C57</f>
        <v>4000</v>
      </c>
      <c r="D56" s="101">
        <f>D57</f>
        <v>4000</v>
      </c>
      <c r="E56" s="101">
        <f>E57</f>
        <v>4000</v>
      </c>
      <c r="F56" s="112">
        <f>F57</f>
        <v>4000</v>
      </c>
      <c r="G56" s="77"/>
      <c r="H56" s="77"/>
      <c r="I56" s="77"/>
      <c r="J56" s="77"/>
    </row>
    <row r="57" spans="1:10" x14ac:dyDescent="0.25">
      <c r="A57" s="179" t="s">
        <v>62</v>
      </c>
      <c r="B57" s="182">
        <f>B58</f>
        <v>929.2</v>
      </c>
      <c r="C57" s="178">
        <f>C58</f>
        <v>4000</v>
      </c>
      <c r="D57" s="178">
        <f>D58</f>
        <v>4000</v>
      </c>
      <c r="E57" s="178">
        <f>E59</f>
        <v>4000</v>
      </c>
      <c r="F57" s="180">
        <f>F58</f>
        <v>4000</v>
      </c>
      <c r="G57" s="77"/>
      <c r="H57" s="77"/>
      <c r="I57" s="77"/>
      <c r="J57" s="77"/>
    </row>
    <row r="58" spans="1:10" x14ac:dyDescent="0.25">
      <c r="A58" s="109" t="s">
        <v>48</v>
      </c>
      <c r="B58" s="192">
        <v>929.2</v>
      </c>
      <c r="C58" s="162">
        <v>4000</v>
      </c>
      <c r="D58" s="98">
        <v>4000</v>
      </c>
      <c r="E58" s="98">
        <v>4000</v>
      </c>
      <c r="F58" s="110">
        <v>4000</v>
      </c>
      <c r="G58" s="77"/>
      <c r="H58" s="77"/>
      <c r="I58" s="77"/>
      <c r="J58" s="77"/>
    </row>
    <row r="59" spans="1:10" x14ac:dyDescent="0.25">
      <c r="A59" s="109" t="s">
        <v>50</v>
      </c>
      <c r="B59" s="192">
        <v>929.2</v>
      </c>
      <c r="C59" s="162">
        <v>4000</v>
      </c>
      <c r="D59" s="98">
        <v>4000</v>
      </c>
      <c r="E59" s="98">
        <v>4000</v>
      </c>
      <c r="F59" s="110">
        <v>4000</v>
      </c>
      <c r="G59" s="77"/>
      <c r="H59" s="77"/>
      <c r="I59" s="77"/>
      <c r="J59" s="77"/>
    </row>
    <row r="60" spans="1:10" x14ac:dyDescent="0.25">
      <c r="A60" s="111" t="s">
        <v>81</v>
      </c>
      <c r="B60" s="175">
        <f>B61</f>
        <v>1784.65</v>
      </c>
      <c r="C60" s="101">
        <f>C61</f>
        <v>9165</v>
      </c>
      <c r="D60" s="101">
        <f>D61</f>
        <v>9165</v>
      </c>
      <c r="E60" s="101">
        <f>E61</f>
        <v>9165</v>
      </c>
      <c r="F60" s="112">
        <f>F61</f>
        <v>9165</v>
      </c>
      <c r="G60" s="77"/>
      <c r="H60" s="77"/>
      <c r="I60" s="77"/>
      <c r="J60" s="77"/>
    </row>
    <row r="61" spans="1:10" x14ac:dyDescent="0.25">
      <c r="A61" s="179" t="s">
        <v>63</v>
      </c>
      <c r="B61" s="182">
        <f>B62+B67</f>
        <v>1784.65</v>
      </c>
      <c r="C61" s="178">
        <f>C62+C67</f>
        <v>9165</v>
      </c>
      <c r="D61" s="178">
        <f>D62+D67</f>
        <v>9165</v>
      </c>
      <c r="E61" s="178">
        <f>E62+E67</f>
        <v>9165</v>
      </c>
      <c r="F61" s="180">
        <f>F62+F67</f>
        <v>9165</v>
      </c>
      <c r="G61" s="77"/>
      <c r="H61" s="77"/>
      <c r="I61" s="77"/>
      <c r="J61" s="77"/>
    </row>
    <row r="62" spans="1:10" x14ac:dyDescent="0.25">
      <c r="A62" s="109" t="s">
        <v>48</v>
      </c>
      <c r="B62" s="192">
        <f>B63+B64+B65+B66</f>
        <v>1253.6500000000001</v>
      </c>
      <c r="C62" s="162">
        <f>C63+C64+C65+C66</f>
        <v>6765</v>
      </c>
      <c r="D62" s="98">
        <f>D63+D64+D65+D66</f>
        <v>6765</v>
      </c>
      <c r="E62" s="98">
        <v>6765</v>
      </c>
      <c r="F62" s="110">
        <f>F63+F64+F65+F66</f>
        <v>6765</v>
      </c>
      <c r="G62" s="77"/>
      <c r="H62" s="77"/>
      <c r="I62" s="77"/>
      <c r="J62" s="77"/>
    </row>
    <row r="63" spans="1:10" x14ac:dyDescent="0.25">
      <c r="A63" s="109" t="s">
        <v>49</v>
      </c>
      <c r="B63" s="99">
        <v>0</v>
      </c>
      <c r="C63" s="162">
        <v>500</v>
      </c>
      <c r="D63" s="99">
        <v>500</v>
      </c>
      <c r="E63" s="99">
        <v>500</v>
      </c>
      <c r="F63" s="113">
        <v>500</v>
      </c>
      <c r="G63" s="77"/>
      <c r="H63" s="77"/>
      <c r="I63" s="77"/>
      <c r="J63" s="77"/>
    </row>
    <row r="64" spans="1:10" x14ac:dyDescent="0.25">
      <c r="A64" s="109" t="s">
        <v>103</v>
      </c>
      <c r="B64" s="99">
        <v>0</v>
      </c>
      <c r="C64" s="162">
        <v>1500</v>
      </c>
      <c r="D64" s="99">
        <v>1500</v>
      </c>
      <c r="E64" s="99">
        <v>1500</v>
      </c>
      <c r="F64" s="113">
        <v>1500</v>
      </c>
      <c r="G64" s="77"/>
      <c r="H64" s="77"/>
      <c r="I64" s="77"/>
      <c r="J64" s="77"/>
    </row>
    <row r="65" spans="1:10" x14ac:dyDescent="0.25">
      <c r="A65" s="109" t="s">
        <v>55</v>
      </c>
      <c r="B65" s="99">
        <v>308.13</v>
      </c>
      <c r="C65" s="162">
        <v>4000</v>
      </c>
      <c r="D65" s="98">
        <v>4000</v>
      </c>
      <c r="E65" s="98">
        <v>4000</v>
      </c>
      <c r="F65" s="110">
        <v>4000</v>
      </c>
      <c r="G65" s="77"/>
      <c r="H65" s="77"/>
      <c r="I65" s="77"/>
      <c r="J65" s="77"/>
    </row>
    <row r="66" spans="1:10" x14ac:dyDescent="0.25">
      <c r="A66" s="109" t="s">
        <v>56</v>
      </c>
      <c r="B66" s="99">
        <v>945.52</v>
      </c>
      <c r="C66" s="162">
        <v>765</v>
      </c>
      <c r="D66" s="98">
        <v>765</v>
      </c>
      <c r="E66" s="98">
        <v>765</v>
      </c>
      <c r="F66" s="110">
        <v>765</v>
      </c>
      <c r="G66" s="77"/>
      <c r="H66" s="77"/>
      <c r="I66" s="77"/>
      <c r="J66" s="77"/>
    </row>
    <row r="67" spans="1:10" x14ac:dyDescent="0.25">
      <c r="A67" s="109" t="s">
        <v>52</v>
      </c>
      <c r="B67" s="192">
        <f>B68</f>
        <v>531</v>
      </c>
      <c r="C67" s="162">
        <f>C68</f>
        <v>2400</v>
      </c>
      <c r="D67" s="98">
        <v>2400</v>
      </c>
      <c r="E67" s="98">
        <v>2400</v>
      </c>
      <c r="F67" s="110">
        <v>2400</v>
      </c>
      <c r="G67" s="77"/>
      <c r="H67" s="77"/>
      <c r="I67" s="77"/>
      <c r="J67" s="77"/>
    </row>
    <row r="68" spans="1:10" x14ac:dyDescent="0.25">
      <c r="A68" s="109" t="s">
        <v>53</v>
      </c>
      <c r="B68" s="192">
        <v>531</v>
      </c>
      <c r="C68" s="162">
        <v>2400</v>
      </c>
      <c r="D68" s="98">
        <v>2400</v>
      </c>
      <c r="E68" s="98">
        <v>2400</v>
      </c>
      <c r="F68" s="110">
        <v>2400</v>
      </c>
      <c r="G68" s="77"/>
      <c r="H68" s="77"/>
      <c r="I68" s="77"/>
      <c r="J68" s="77"/>
    </row>
    <row r="69" spans="1:10" ht="19.5" customHeight="1" x14ac:dyDescent="0.25">
      <c r="A69" s="111" t="s">
        <v>105</v>
      </c>
      <c r="B69" s="175">
        <f t="shared" ref="B69:C71" si="4">B70</f>
        <v>2290.9899999999998</v>
      </c>
      <c r="C69" s="174">
        <f t="shared" si="4"/>
        <v>17369.009999999998</v>
      </c>
      <c r="D69" s="101">
        <v>0</v>
      </c>
      <c r="E69" s="202">
        <v>0</v>
      </c>
      <c r="F69" s="203">
        <v>0</v>
      </c>
      <c r="G69" s="77"/>
      <c r="H69" s="77"/>
      <c r="I69" s="77"/>
      <c r="J69" s="77"/>
    </row>
    <row r="70" spans="1:10" x14ac:dyDescent="0.25">
      <c r="A70" s="111" t="s">
        <v>104</v>
      </c>
      <c r="B70" s="175">
        <f t="shared" si="4"/>
        <v>2290.9899999999998</v>
      </c>
      <c r="C70" s="174">
        <f t="shared" si="4"/>
        <v>17369.009999999998</v>
      </c>
      <c r="D70" s="101">
        <v>0</v>
      </c>
      <c r="E70" s="202">
        <v>0</v>
      </c>
      <c r="F70" s="203">
        <v>0</v>
      </c>
      <c r="G70" s="77"/>
      <c r="H70" s="77"/>
      <c r="I70" s="77"/>
      <c r="J70" s="77"/>
    </row>
    <row r="71" spans="1:10" x14ac:dyDescent="0.25">
      <c r="A71" s="179" t="s">
        <v>65</v>
      </c>
      <c r="B71" s="181">
        <f t="shared" si="4"/>
        <v>2290.9899999999998</v>
      </c>
      <c r="C71" s="182">
        <f t="shared" si="4"/>
        <v>17369.009999999998</v>
      </c>
      <c r="D71" s="178">
        <v>0</v>
      </c>
      <c r="E71" s="204">
        <v>0</v>
      </c>
      <c r="F71" s="205">
        <v>0</v>
      </c>
      <c r="G71" s="77"/>
      <c r="H71" s="77"/>
      <c r="I71" s="77"/>
      <c r="J71" s="77"/>
    </row>
    <row r="72" spans="1:10" x14ac:dyDescent="0.25">
      <c r="A72" s="109" t="s">
        <v>48</v>
      </c>
      <c r="B72" s="99">
        <f>B74</f>
        <v>2290.9899999999998</v>
      </c>
      <c r="C72" s="163">
        <f>C73+C74</f>
        <v>17369.009999999998</v>
      </c>
      <c r="D72" s="98">
        <v>0</v>
      </c>
      <c r="E72" s="206">
        <v>0</v>
      </c>
      <c r="F72" s="207">
        <v>0</v>
      </c>
      <c r="G72" s="77"/>
      <c r="H72" s="77"/>
      <c r="I72" s="77"/>
      <c r="J72" s="77"/>
    </row>
    <row r="73" spans="1:10" x14ac:dyDescent="0.25">
      <c r="A73" s="109" t="s">
        <v>49</v>
      </c>
      <c r="B73" s="99">
        <v>0</v>
      </c>
      <c r="C73" s="163">
        <v>0</v>
      </c>
      <c r="D73" s="98">
        <v>0</v>
      </c>
      <c r="E73" s="206">
        <v>0</v>
      </c>
      <c r="F73" s="207">
        <v>0</v>
      </c>
      <c r="G73" s="77"/>
      <c r="H73" s="77"/>
      <c r="I73" s="77"/>
      <c r="J73" s="77"/>
    </row>
    <row r="74" spans="1:10" x14ac:dyDescent="0.25">
      <c r="A74" s="109" t="s">
        <v>50</v>
      </c>
      <c r="B74" s="99">
        <v>2290.9899999999998</v>
      </c>
      <c r="C74" s="163">
        <v>17369.009999999998</v>
      </c>
      <c r="D74" s="98">
        <v>0</v>
      </c>
      <c r="E74" s="206">
        <v>0</v>
      </c>
      <c r="F74" s="207">
        <v>0</v>
      </c>
      <c r="G74" s="77"/>
      <c r="H74" s="77"/>
      <c r="I74" s="77"/>
      <c r="J74" s="77"/>
    </row>
    <row r="75" spans="1:10" x14ac:dyDescent="0.25">
      <c r="A75" s="111" t="s">
        <v>82</v>
      </c>
      <c r="B75" s="101">
        <f>B77</f>
        <v>1208.77</v>
      </c>
      <c r="C75" s="101">
        <f>C76</f>
        <v>2300</v>
      </c>
      <c r="D75" s="101">
        <v>4000</v>
      </c>
      <c r="E75" s="101">
        <v>4000</v>
      </c>
      <c r="F75" s="112">
        <v>4000</v>
      </c>
      <c r="G75" s="77"/>
      <c r="H75" s="77"/>
      <c r="I75" s="77"/>
      <c r="J75" s="77"/>
    </row>
    <row r="76" spans="1:10" x14ac:dyDescent="0.25">
      <c r="A76" s="179" t="s">
        <v>64</v>
      </c>
      <c r="B76" s="178">
        <f>B77</f>
        <v>1208.77</v>
      </c>
      <c r="C76" s="178">
        <f>C77</f>
        <v>2300</v>
      </c>
      <c r="D76" s="178">
        <v>4000</v>
      </c>
      <c r="E76" s="178">
        <v>4000</v>
      </c>
      <c r="F76" s="180">
        <v>4000</v>
      </c>
      <c r="G76" s="77"/>
      <c r="H76" s="77"/>
      <c r="I76" s="77"/>
      <c r="J76" s="77"/>
    </row>
    <row r="77" spans="1:10" x14ac:dyDescent="0.25">
      <c r="A77" s="109" t="s">
        <v>48</v>
      </c>
      <c r="B77" s="98">
        <f>B78</f>
        <v>1208.77</v>
      </c>
      <c r="C77" s="162">
        <v>2300</v>
      </c>
      <c r="D77" s="98">
        <v>4000</v>
      </c>
      <c r="E77" s="98">
        <v>4000</v>
      </c>
      <c r="F77" s="110">
        <v>4000</v>
      </c>
      <c r="G77" s="77"/>
      <c r="H77" s="77"/>
      <c r="I77" s="77"/>
      <c r="J77" s="77"/>
    </row>
    <row r="78" spans="1:10" x14ac:dyDescent="0.25">
      <c r="A78" s="109" t="s">
        <v>50</v>
      </c>
      <c r="B78" s="98">
        <v>1208.77</v>
      </c>
      <c r="C78" s="162">
        <v>2300</v>
      </c>
      <c r="D78" s="98">
        <v>4000</v>
      </c>
      <c r="E78" s="98">
        <v>4000</v>
      </c>
      <c r="F78" s="110">
        <v>4000</v>
      </c>
      <c r="G78" s="77"/>
      <c r="H78" s="77"/>
      <c r="I78" s="77"/>
      <c r="J78" s="77"/>
    </row>
    <row r="79" spans="1:10" x14ac:dyDescent="0.25">
      <c r="A79" s="166" t="s">
        <v>93</v>
      </c>
      <c r="B79" s="160">
        <f>B80</f>
        <v>2900.8900000000003</v>
      </c>
      <c r="C79" s="160">
        <f>C80</f>
        <v>21200</v>
      </c>
      <c r="D79" s="160">
        <f>D80</f>
        <v>21200</v>
      </c>
      <c r="E79" s="208">
        <f>E80</f>
        <v>21200</v>
      </c>
      <c r="F79" s="169">
        <v>0</v>
      </c>
      <c r="G79" s="77"/>
      <c r="H79" s="77"/>
      <c r="I79" s="77"/>
      <c r="J79" s="77"/>
    </row>
    <row r="80" spans="1:10" x14ac:dyDescent="0.25">
      <c r="A80" s="111" t="s">
        <v>94</v>
      </c>
      <c r="B80" s="101">
        <f>B81+B85+B89</f>
        <v>2900.8900000000003</v>
      </c>
      <c r="C80" s="101">
        <f>C81+C85+C89</f>
        <v>21200</v>
      </c>
      <c r="D80" s="101">
        <f>D81+D85+D89</f>
        <v>21200</v>
      </c>
      <c r="E80" s="209">
        <f>E81+E85+E89</f>
        <v>21200</v>
      </c>
      <c r="F80" s="177">
        <v>0</v>
      </c>
      <c r="G80" s="77"/>
      <c r="H80" s="77"/>
      <c r="I80" s="77"/>
      <c r="J80" s="77"/>
    </row>
    <row r="81" spans="1:10" x14ac:dyDescent="0.25">
      <c r="A81" s="179" t="s">
        <v>59</v>
      </c>
      <c r="B81" s="181">
        <f>B83</f>
        <v>444.52</v>
      </c>
      <c r="C81" s="178">
        <f>C82</f>
        <v>6000</v>
      </c>
      <c r="D81" s="178">
        <f>D82</f>
        <v>6000</v>
      </c>
      <c r="E81" s="210">
        <f>E82</f>
        <v>6000</v>
      </c>
      <c r="F81" s="184">
        <v>0</v>
      </c>
      <c r="G81" s="77"/>
      <c r="H81" s="77"/>
      <c r="I81" s="77"/>
      <c r="J81" s="77"/>
    </row>
    <row r="82" spans="1:10" x14ac:dyDescent="0.25">
      <c r="A82" s="109" t="s">
        <v>48</v>
      </c>
      <c r="B82" s="99">
        <v>0</v>
      </c>
      <c r="C82" s="162">
        <f>C83+C84</f>
        <v>6000</v>
      </c>
      <c r="D82" s="98">
        <f>D83+D84</f>
        <v>6000</v>
      </c>
      <c r="E82" s="211">
        <f>E83+E84</f>
        <v>6000</v>
      </c>
      <c r="F82" s="114">
        <v>0</v>
      </c>
      <c r="G82" s="77"/>
      <c r="H82" s="77"/>
      <c r="I82" s="77"/>
      <c r="J82" s="77"/>
    </row>
    <row r="83" spans="1:10" x14ac:dyDescent="0.25">
      <c r="A83" s="109" t="s">
        <v>49</v>
      </c>
      <c r="B83" s="99">
        <v>444.52</v>
      </c>
      <c r="C83" s="162">
        <v>5200</v>
      </c>
      <c r="D83" s="98">
        <v>5600</v>
      </c>
      <c r="E83" s="211">
        <v>5600</v>
      </c>
      <c r="F83" s="114">
        <v>0</v>
      </c>
      <c r="G83" s="77"/>
      <c r="H83" s="77"/>
      <c r="I83" s="77"/>
      <c r="J83" s="77"/>
    </row>
    <row r="84" spans="1:10" x14ac:dyDescent="0.25">
      <c r="A84" s="109" t="s">
        <v>50</v>
      </c>
      <c r="B84" s="99">
        <v>0</v>
      </c>
      <c r="C84" s="162">
        <v>800</v>
      </c>
      <c r="D84" s="98">
        <v>400</v>
      </c>
      <c r="E84" s="211">
        <v>400</v>
      </c>
      <c r="F84" s="114">
        <v>0</v>
      </c>
      <c r="G84" s="77"/>
      <c r="H84" s="77"/>
      <c r="I84" s="77"/>
      <c r="J84" s="77"/>
    </row>
    <row r="85" spans="1:10" x14ac:dyDescent="0.25">
      <c r="A85" s="179" t="s">
        <v>61</v>
      </c>
      <c r="B85" s="181">
        <f>B86</f>
        <v>368.45</v>
      </c>
      <c r="C85" s="178">
        <f>C86</f>
        <v>3400</v>
      </c>
      <c r="D85" s="178">
        <f>D86</f>
        <v>3400</v>
      </c>
      <c r="E85" s="210">
        <v>3400</v>
      </c>
      <c r="F85" s="184">
        <v>0</v>
      </c>
      <c r="G85" s="77"/>
      <c r="H85" s="77"/>
      <c r="I85" s="77"/>
      <c r="J85" s="77"/>
    </row>
    <row r="86" spans="1:10" x14ac:dyDescent="0.25">
      <c r="A86" s="109" t="s">
        <v>48</v>
      </c>
      <c r="B86" s="99">
        <f>B87+B88</f>
        <v>368.45</v>
      </c>
      <c r="C86" s="162">
        <f>C87+C88</f>
        <v>3400</v>
      </c>
      <c r="D86" s="98">
        <f>D87+D88</f>
        <v>3400</v>
      </c>
      <c r="E86" s="211">
        <v>3400</v>
      </c>
      <c r="F86" s="114">
        <v>0</v>
      </c>
      <c r="G86" s="77"/>
      <c r="H86" s="77"/>
      <c r="I86" s="77"/>
      <c r="J86" s="77"/>
    </row>
    <row r="87" spans="1:10" x14ac:dyDescent="0.25">
      <c r="A87" s="109" t="s">
        <v>49</v>
      </c>
      <c r="B87" s="99">
        <v>368.45</v>
      </c>
      <c r="C87" s="162">
        <v>2500</v>
      </c>
      <c r="D87" s="98">
        <v>2700</v>
      </c>
      <c r="E87" s="211">
        <v>2700</v>
      </c>
      <c r="F87" s="114">
        <v>0</v>
      </c>
      <c r="G87" s="77"/>
      <c r="H87" s="77"/>
      <c r="I87" s="77"/>
      <c r="J87" s="77"/>
    </row>
    <row r="88" spans="1:10" x14ac:dyDescent="0.25">
      <c r="A88" s="109" t="s">
        <v>50</v>
      </c>
      <c r="B88" s="99">
        <v>0</v>
      </c>
      <c r="C88" s="162">
        <v>900</v>
      </c>
      <c r="D88" s="99">
        <v>700</v>
      </c>
      <c r="E88" s="211">
        <v>700</v>
      </c>
      <c r="F88" s="114">
        <v>0</v>
      </c>
      <c r="G88" s="77"/>
      <c r="H88" s="77"/>
      <c r="I88" s="77"/>
      <c r="J88" s="77"/>
    </row>
    <row r="89" spans="1:10" x14ac:dyDescent="0.25">
      <c r="A89" s="179" t="s">
        <v>64</v>
      </c>
      <c r="B89" s="178">
        <f>B90</f>
        <v>2087.92</v>
      </c>
      <c r="C89" s="178">
        <f>C90</f>
        <v>11800</v>
      </c>
      <c r="D89" s="178">
        <v>11800</v>
      </c>
      <c r="E89" s="210">
        <v>11800</v>
      </c>
      <c r="F89" s="184">
        <v>0</v>
      </c>
      <c r="G89" s="77"/>
      <c r="H89" s="77"/>
      <c r="I89" s="77"/>
      <c r="J89" s="77"/>
    </row>
    <row r="90" spans="1:10" x14ac:dyDescent="0.25">
      <c r="A90" s="109" t="s">
        <v>48</v>
      </c>
      <c r="B90" s="98">
        <f>B92+B91</f>
        <v>2087.92</v>
      </c>
      <c r="C90" s="162">
        <f>C91+C92</f>
        <v>11800</v>
      </c>
      <c r="D90" s="98">
        <v>11800</v>
      </c>
      <c r="E90" s="211">
        <v>11800</v>
      </c>
      <c r="F90" s="114">
        <v>0</v>
      </c>
      <c r="G90" s="77"/>
      <c r="H90" s="77"/>
      <c r="I90" s="77"/>
      <c r="J90" s="77"/>
    </row>
    <row r="91" spans="1:10" x14ac:dyDescent="0.25">
      <c r="A91" s="109" t="s">
        <v>49</v>
      </c>
      <c r="B91" s="99">
        <v>2087.92</v>
      </c>
      <c r="C91" s="162">
        <v>10500</v>
      </c>
      <c r="D91" s="98">
        <v>10500</v>
      </c>
      <c r="E91" s="211">
        <v>10500</v>
      </c>
      <c r="F91" s="114">
        <v>0</v>
      </c>
      <c r="G91" s="77"/>
      <c r="H91" s="77"/>
      <c r="I91" s="77"/>
      <c r="J91" s="77"/>
    </row>
    <row r="92" spans="1:10" x14ac:dyDescent="0.25">
      <c r="A92" s="109" t="s">
        <v>50</v>
      </c>
      <c r="B92" s="98">
        <v>0</v>
      </c>
      <c r="C92" s="162">
        <v>1300</v>
      </c>
      <c r="D92" s="98">
        <v>1300</v>
      </c>
      <c r="E92" s="211">
        <v>1300</v>
      </c>
      <c r="F92" s="114">
        <v>0</v>
      </c>
      <c r="G92" s="77"/>
      <c r="H92" s="77"/>
      <c r="I92" s="77"/>
      <c r="J92" s="77"/>
    </row>
    <row r="93" spans="1:10" x14ac:dyDescent="0.25">
      <c r="A93" s="166" t="s">
        <v>95</v>
      </c>
      <c r="B93" s="160">
        <f t="shared" ref="B93:C95" si="5">B94</f>
        <v>332000</v>
      </c>
      <c r="C93" s="160">
        <f t="shared" si="5"/>
        <v>881000</v>
      </c>
      <c r="D93" s="160">
        <v>0</v>
      </c>
      <c r="E93" s="168"/>
      <c r="F93" s="169"/>
      <c r="G93" s="77"/>
      <c r="H93" s="77"/>
      <c r="I93" s="77"/>
      <c r="J93" s="77"/>
    </row>
    <row r="94" spans="1:10" x14ac:dyDescent="0.25">
      <c r="A94" s="111" t="s">
        <v>83</v>
      </c>
      <c r="B94" s="101">
        <f t="shared" si="5"/>
        <v>332000</v>
      </c>
      <c r="C94" s="101">
        <f t="shared" si="5"/>
        <v>881000</v>
      </c>
      <c r="D94" s="101">
        <v>0</v>
      </c>
      <c r="E94" s="176"/>
      <c r="F94" s="177"/>
      <c r="G94" s="77"/>
      <c r="H94" s="77"/>
      <c r="I94" s="77"/>
      <c r="J94" s="77"/>
    </row>
    <row r="95" spans="1:10" x14ac:dyDescent="0.25">
      <c r="A95" s="179" t="s">
        <v>59</v>
      </c>
      <c r="B95" s="178">
        <f t="shared" si="5"/>
        <v>332000</v>
      </c>
      <c r="C95" s="178">
        <f t="shared" si="5"/>
        <v>881000</v>
      </c>
      <c r="D95" s="178">
        <v>0</v>
      </c>
      <c r="E95" s="183"/>
      <c r="F95" s="184"/>
      <c r="G95" s="77"/>
      <c r="H95" s="77"/>
      <c r="I95" s="77"/>
      <c r="J95" s="77"/>
    </row>
    <row r="96" spans="1:10" x14ac:dyDescent="0.25">
      <c r="A96" s="109" t="s">
        <v>52</v>
      </c>
      <c r="B96" s="98">
        <f>B98</f>
        <v>332000</v>
      </c>
      <c r="C96" s="162">
        <f>C97+C98</f>
        <v>881000</v>
      </c>
      <c r="D96" s="98">
        <v>0</v>
      </c>
      <c r="E96" s="100"/>
      <c r="F96" s="114"/>
      <c r="G96" s="77"/>
      <c r="H96" s="77"/>
      <c r="I96" s="77"/>
      <c r="J96" s="77"/>
    </row>
    <row r="97" spans="1:10" x14ac:dyDescent="0.25">
      <c r="A97" s="109" t="s">
        <v>53</v>
      </c>
      <c r="B97" s="98">
        <v>0</v>
      </c>
      <c r="C97" s="162">
        <v>33000</v>
      </c>
      <c r="D97" s="98"/>
      <c r="E97" s="100"/>
      <c r="F97" s="114"/>
      <c r="G97" s="77"/>
      <c r="H97" s="77"/>
      <c r="I97" s="77"/>
      <c r="J97" s="77"/>
    </row>
    <row r="98" spans="1:10" x14ac:dyDescent="0.25">
      <c r="A98" s="109" t="s">
        <v>54</v>
      </c>
      <c r="B98" s="98">
        <v>332000</v>
      </c>
      <c r="C98" s="162">
        <v>848000</v>
      </c>
      <c r="D98" s="98">
        <v>0</v>
      </c>
      <c r="E98" s="100"/>
      <c r="F98" s="114"/>
      <c r="G98" s="77"/>
      <c r="H98" s="77"/>
      <c r="I98" s="77"/>
      <c r="J98" s="77"/>
    </row>
    <row r="99" spans="1:10" x14ac:dyDescent="0.25">
      <c r="A99" s="166" t="s">
        <v>96</v>
      </c>
      <c r="B99" s="160">
        <f>B100+B116</f>
        <v>1476732.4500000002</v>
      </c>
      <c r="C99" s="160">
        <f>C100+C116</f>
        <v>1370211.6199999999</v>
      </c>
      <c r="D99" s="160">
        <f>D100</f>
        <v>907000</v>
      </c>
      <c r="E99" s="168"/>
      <c r="F99" s="169"/>
      <c r="G99" s="77"/>
      <c r="H99" s="77"/>
      <c r="I99" s="77"/>
      <c r="J99" s="77"/>
    </row>
    <row r="100" spans="1:10" x14ac:dyDescent="0.25">
      <c r="A100" s="111" t="s">
        <v>84</v>
      </c>
      <c r="B100" s="101">
        <f>B101+B104+B110</f>
        <v>360944.62</v>
      </c>
      <c r="C100" s="101">
        <f>C101+C104+C110</f>
        <v>1370211.6199999999</v>
      </c>
      <c r="D100" s="101">
        <f>D104+D110</f>
        <v>907000</v>
      </c>
      <c r="E100" s="176"/>
      <c r="F100" s="177"/>
      <c r="G100" s="77"/>
      <c r="H100" s="77"/>
      <c r="I100" s="77"/>
      <c r="J100" s="77"/>
    </row>
    <row r="101" spans="1:10" x14ac:dyDescent="0.25">
      <c r="A101" s="179" t="s">
        <v>59</v>
      </c>
      <c r="B101" s="178">
        <f>B102</f>
        <v>17968.63</v>
      </c>
      <c r="C101" s="178">
        <f>C102</f>
        <v>8000</v>
      </c>
      <c r="D101" s="178">
        <v>0</v>
      </c>
      <c r="E101" s="183"/>
      <c r="F101" s="184"/>
      <c r="G101" s="77"/>
      <c r="H101" s="77"/>
      <c r="I101" s="77"/>
      <c r="J101" s="77"/>
    </row>
    <row r="102" spans="1:10" x14ac:dyDescent="0.25">
      <c r="A102" s="109" t="s">
        <v>48</v>
      </c>
      <c r="B102" s="98">
        <f>B103</f>
        <v>17968.63</v>
      </c>
      <c r="C102" s="162">
        <v>8000</v>
      </c>
      <c r="D102" s="98">
        <v>0</v>
      </c>
      <c r="E102" s="100"/>
      <c r="F102" s="114"/>
      <c r="G102" s="77"/>
      <c r="H102" s="77"/>
      <c r="I102" s="77"/>
      <c r="J102" s="77"/>
    </row>
    <row r="103" spans="1:10" x14ac:dyDescent="0.25">
      <c r="A103" s="109" t="s">
        <v>50</v>
      </c>
      <c r="B103" s="98">
        <v>17968.63</v>
      </c>
      <c r="C103" s="162">
        <v>8000</v>
      </c>
      <c r="D103" s="98">
        <v>0</v>
      </c>
      <c r="E103" s="100"/>
      <c r="F103" s="114"/>
      <c r="G103" s="77"/>
      <c r="H103" s="77"/>
      <c r="I103" s="77"/>
      <c r="J103" s="77"/>
    </row>
    <row r="104" spans="1:10" x14ac:dyDescent="0.25">
      <c r="A104" s="179" t="s">
        <v>63</v>
      </c>
      <c r="B104" s="182">
        <f>B108</f>
        <v>38257.4</v>
      </c>
      <c r="C104" s="178">
        <f>C108+C105</f>
        <v>89305.96</v>
      </c>
      <c r="D104" s="178">
        <v>7000</v>
      </c>
      <c r="E104" s="183"/>
      <c r="F104" s="184"/>
      <c r="G104" s="77"/>
      <c r="H104" s="77"/>
      <c r="I104" s="77"/>
      <c r="J104" s="77"/>
    </row>
    <row r="105" spans="1:10" s="134" customFormat="1" x14ac:dyDescent="0.25">
      <c r="A105" s="199" t="s">
        <v>48</v>
      </c>
      <c r="B105" s="201">
        <v>0</v>
      </c>
      <c r="C105" s="200">
        <v>220</v>
      </c>
      <c r="D105" s="194"/>
      <c r="E105" s="195"/>
      <c r="F105" s="196"/>
      <c r="G105" s="161"/>
      <c r="H105" s="161"/>
      <c r="I105" s="161"/>
      <c r="J105" s="161"/>
    </row>
    <row r="106" spans="1:10" s="134" customFormat="1" x14ac:dyDescent="0.25">
      <c r="A106" s="199" t="s">
        <v>50</v>
      </c>
      <c r="B106" s="201">
        <v>0</v>
      </c>
      <c r="C106" s="200">
        <v>220</v>
      </c>
      <c r="D106" s="194"/>
      <c r="E106" s="195"/>
      <c r="F106" s="196"/>
      <c r="G106" s="161"/>
      <c r="H106" s="161"/>
      <c r="I106" s="161"/>
      <c r="J106" s="161"/>
    </row>
    <row r="107" spans="1:10" s="134" customFormat="1" x14ac:dyDescent="0.25">
      <c r="A107" s="199" t="s">
        <v>125</v>
      </c>
      <c r="B107" s="201">
        <v>0</v>
      </c>
      <c r="C107" s="200">
        <v>0</v>
      </c>
      <c r="D107" s="194">
        <v>7000</v>
      </c>
      <c r="E107" s="195"/>
      <c r="F107" s="196"/>
      <c r="G107" s="161"/>
      <c r="H107" s="161"/>
      <c r="I107" s="161"/>
      <c r="J107" s="161"/>
    </row>
    <row r="108" spans="1:10" x14ac:dyDescent="0.25">
      <c r="A108" s="109" t="s">
        <v>52</v>
      </c>
      <c r="B108" s="192">
        <f>B109</f>
        <v>38257.4</v>
      </c>
      <c r="C108" s="162">
        <v>89085.96</v>
      </c>
      <c r="D108" s="98">
        <v>0</v>
      </c>
      <c r="E108" s="100"/>
      <c r="F108" s="114"/>
      <c r="G108" s="77"/>
      <c r="H108" s="77"/>
      <c r="I108" s="77"/>
      <c r="J108" s="77"/>
    </row>
    <row r="109" spans="1:10" x14ac:dyDescent="0.25">
      <c r="A109" s="109" t="s">
        <v>54</v>
      </c>
      <c r="B109" s="192">
        <v>38257.4</v>
      </c>
      <c r="C109" s="162">
        <v>89085.96</v>
      </c>
      <c r="D109" s="98">
        <v>0</v>
      </c>
      <c r="E109" s="100"/>
      <c r="F109" s="114"/>
      <c r="G109" s="77"/>
      <c r="H109" s="77"/>
      <c r="I109" s="77"/>
      <c r="J109" s="77"/>
    </row>
    <row r="110" spans="1:10" x14ac:dyDescent="0.25">
      <c r="A110" s="179" t="s">
        <v>65</v>
      </c>
      <c r="B110" s="178">
        <f>B114</f>
        <v>304718.59000000003</v>
      </c>
      <c r="C110" s="178">
        <f>C111+C114</f>
        <v>1272905.6599999999</v>
      </c>
      <c r="D110" s="178">
        <v>900000</v>
      </c>
      <c r="E110" s="183"/>
      <c r="F110" s="184"/>
      <c r="G110" s="77"/>
      <c r="H110" s="77"/>
      <c r="I110" s="77"/>
      <c r="J110" s="77"/>
    </row>
    <row r="111" spans="1:10" s="134" customFormat="1" x14ac:dyDescent="0.25">
      <c r="A111" s="199" t="s">
        <v>48</v>
      </c>
      <c r="B111" s="200">
        <v>0</v>
      </c>
      <c r="C111" s="200">
        <v>1780</v>
      </c>
      <c r="D111" s="194"/>
      <c r="E111" s="195"/>
      <c r="F111" s="196"/>
      <c r="G111" s="161"/>
      <c r="H111" s="161"/>
      <c r="I111" s="161"/>
      <c r="J111" s="161"/>
    </row>
    <row r="112" spans="1:10" s="134" customFormat="1" x14ac:dyDescent="0.25">
      <c r="A112" s="199" t="s">
        <v>50</v>
      </c>
      <c r="B112" s="200">
        <v>0</v>
      </c>
      <c r="C112" s="200">
        <v>1780</v>
      </c>
      <c r="D112" s="194"/>
      <c r="E112" s="195"/>
      <c r="F112" s="196"/>
      <c r="G112" s="161"/>
      <c r="H112" s="161"/>
      <c r="I112" s="161"/>
      <c r="J112" s="161"/>
    </row>
    <row r="113" spans="1:10" s="134" customFormat="1" x14ac:dyDescent="0.25">
      <c r="A113" s="199" t="s">
        <v>125</v>
      </c>
      <c r="B113" s="200">
        <v>0</v>
      </c>
      <c r="C113" s="200">
        <v>0</v>
      </c>
      <c r="D113" s="194">
        <v>900000</v>
      </c>
      <c r="E113" s="195"/>
      <c r="F113" s="196"/>
      <c r="G113" s="161"/>
      <c r="H113" s="161"/>
      <c r="I113" s="161"/>
      <c r="J113" s="161"/>
    </row>
    <row r="114" spans="1:10" x14ac:dyDescent="0.25">
      <c r="A114" s="109" t="s">
        <v>52</v>
      </c>
      <c r="B114" s="98">
        <f>B115</f>
        <v>304718.59000000003</v>
      </c>
      <c r="C114" s="162">
        <f>C115</f>
        <v>1271125.6599999999</v>
      </c>
      <c r="D114" s="98">
        <v>0</v>
      </c>
      <c r="E114" s="100"/>
      <c r="F114" s="114"/>
      <c r="G114" s="77"/>
      <c r="H114" s="77"/>
      <c r="I114" s="77"/>
      <c r="J114" s="77"/>
    </row>
    <row r="115" spans="1:10" x14ac:dyDescent="0.25">
      <c r="A115" s="109" t="s">
        <v>54</v>
      </c>
      <c r="B115" s="98">
        <v>304718.59000000003</v>
      </c>
      <c r="C115" s="162">
        <v>1271125.6599999999</v>
      </c>
      <c r="D115" s="98">
        <v>0</v>
      </c>
      <c r="E115" s="100"/>
      <c r="F115" s="114"/>
      <c r="G115" s="77"/>
      <c r="H115" s="77"/>
      <c r="I115" s="77"/>
      <c r="J115" s="77"/>
    </row>
    <row r="116" spans="1:10" x14ac:dyDescent="0.25">
      <c r="A116" s="111" t="s">
        <v>85</v>
      </c>
      <c r="B116" s="101">
        <f>B120+B125+B117</f>
        <v>1115787.83</v>
      </c>
      <c r="C116" s="101">
        <f>C120+C125</f>
        <v>0</v>
      </c>
      <c r="D116" s="101">
        <v>0</v>
      </c>
      <c r="E116" s="176"/>
      <c r="F116" s="177"/>
      <c r="G116" s="77"/>
      <c r="H116" s="77"/>
      <c r="I116" s="77"/>
      <c r="J116" s="77"/>
    </row>
    <row r="117" spans="1:10" s="198" customFormat="1" x14ac:dyDescent="0.25">
      <c r="A117" s="179" t="s">
        <v>124</v>
      </c>
      <c r="B117" s="178">
        <f>B118</f>
        <v>782911.1</v>
      </c>
      <c r="C117" s="178">
        <v>0</v>
      </c>
      <c r="D117" s="178">
        <v>0</v>
      </c>
      <c r="E117" s="183"/>
      <c r="F117" s="184"/>
      <c r="G117" s="197"/>
      <c r="H117" s="197"/>
      <c r="I117" s="197"/>
      <c r="J117" s="197"/>
    </row>
    <row r="118" spans="1:10" x14ac:dyDescent="0.25">
      <c r="A118" s="193" t="s">
        <v>52</v>
      </c>
      <c r="B118" s="200">
        <f>B119</f>
        <v>782911.1</v>
      </c>
      <c r="C118" s="200">
        <v>0</v>
      </c>
      <c r="D118" s="194">
        <v>0</v>
      </c>
      <c r="E118" s="195"/>
      <c r="F118" s="196"/>
      <c r="G118" s="77"/>
      <c r="H118" s="77"/>
      <c r="I118" s="77"/>
      <c r="J118" s="77"/>
    </row>
    <row r="119" spans="1:10" x14ac:dyDescent="0.25">
      <c r="A119" s="193" t="s">
        <v>53</v>
      </c>
      <c r="B119" s="200">
        <v>782911.1</v>
      </c>
      <c r="C119" s="200">
        <v>0</v>
      </c>
      <c r="D119" s="194">
        <v>0</v>
      </c>
      <c r="E119" s="195"/>
      <c r="F119" s="196"/>
      <c r="G119" s="77"/>
      <c r="H119" s="77"/>
      <c r="I119" s="77"/>
      <c r="J119" s="77"/>
    </row>
    <row r="120" spans="1:10" x14ac:dyDescent="0.25">
      <c r="A120" s="179" t="s">
        <v>63</v>
      </c>
      <c r="B120" s="178">
        <f>B121+B123</f>
        <v>39346.619999999995</v>
      </c>
      <c r="C120" s="178">
        <v>0</v>
      </c>
      <c r="D120" s="178">
        <v>0</v>
      </c>
      <c r="E120" s="183"/>
      <c r="F120" s="184"/>
      <c r="G120" s="77"/>
      <c r="H120" s="77"/>
      <c r="I120" s="77"/>
      <c r="J120" s="77"/>
    </row>
    <row r="121" spans="1:10" x14ac:dyDescent="0.25">
      <c r="A121" s="109" t="s">
        <v>48</v>
      </c>
      <c r="B121" s="98">
        <f>B122</f>
        <v>28115.32</v>
      </c>
      <c r="C121" s="162">
        <v>0</v>
      </c>
      <c r="D121" s="98">
        <v>0</v>
      </c>
      <c r="E121" s="100"/>
      <c r="F121" s="114"/>
      <c r="G121" s="77"/>
      <c r="H121" s="77"/>
      <c r="I121" s="77"/>
      <c r="J121" s="77"/>
    </row>
    <row r="122" spans="1:10" x14ac:dyDescent="0.25">
      <c r="A122" s="109" t="s">
        <v>50</v>
      </c>
      <c r="B122" s="98">
        <v>28115.32</v>
      </c>
      <c r="C122" s="162">
        <v>0</v>
      </c>
      <c r="D122" s="98">
        <v>0</v>
      </c>
      <c r="E122" s="100"/>
      <c r="F122" s="114"/>
      <c r="G122" s="77"/>
      <c r="H122" s="77"/>
      <c r="I122" s="77"/>
      <c r="J122" s="77"/>
    </row>
    <row r="123" spans="1:10" x14ac:dyDescent="0.25">
      <c r="A123" s="109" t="s">
        <v>52</v>
      </c>
      <c r="B123" s="99">
        <v>11231.3</v>
      </c>
      <c r="C123" s="162">
        <v>0</v>
      </c>
      <c r="D123" s="98">
        <v>0</v>
      </c>
      <c r="E123" s="100"/>
      <c r="F123" s="114"/>
      <c r="G123" s="77"/>
      <c r="H123" s="77"/>
      <c r="I123" s="77"/>
      <c r="J123" s="77"/>
    </row>
    <row r="124" spans="1:10" x14ac:dyDescent="0.25">
      <c r="A124" s="109" t="s">
        <v>53</v>
      </c>
      <c r="B124" s="99">
        <v>11231.3</v>
      </c>
      <c r="C124" s="162">
        <v>0</v>
      </c>
      <c r="D124" s="98">
        <v>0</v>
      </c>
      <c r="E124" s="100"/>
      <c r="F124" s="114"/>
      <c r="G124" s="77"/>
      <c r="H124" s="77"/>
      <c r="I124" s="77"/>
      <c r="J124" s="77"/>
    </row>
    <row r="125" spans="1:10" x14ac:dyDescent="0.25">
      <c r="A125" s="179" t="s">
        <v>65</v>
      </c>
      <c r="B125" s="178">
        <f>B126+B129</f>
        <v>293530.11000000004</v>
      </c>
      <c r="C125" s="178">
        <v>0</v>
      </c>
      <c r="D125" s="178">
        <v>0</v>
      </c>
      <c r="E125" s="183"/>
      <c r="F125" s="184"/>
      <c r="G125" s="77"/>
      <c r="H125" s="77"/>
      <c r="I125" s="77"/>
      <c r="J125" s="77"/>
    </row>
    <row r="126" spans="1:10" x14ac:dyDescent="0.25">
      <c r="A126" s="109" t="s">
        <v>48</v>
      </c>
      <c r="B126" s="98">
        <f>B127+B128</f>
        <v>229886.10000000003</v>
      </c>
      <c r="C126" s="162">
        <v>0</v>
      </c>
      <c r="D126" s="98">
        <v>0</v>
      </c>
      <c r="E126" s="100"/>
      <c r="F126" s="114"/>
      <c r="G126" s="77"/>
      <c r="H126" s="77"/>
      <c r="I126" s="77"/>
      <c r="J126" s="77"/>
    </row>
    <row r="127" spans="1:10" x14ac:dyDescent="0.25">
      <c r="A127" s="109" t="s">
        <v>49</v>
      </c>
      <c r="B127" s="98">
        <v>70504.210000000006</v>
      </c>
      <c r="C127" s="162">
        <v>0</v>
      </c>
      <c r="D127" s="98">
        <v>0</v>
      </c>
      <c r="E127" s="100"/>
      <c r="F127" s="114"/>
      <c r="G127" s="77"/>
      <c r="H127" s="77"/>
      <c r="I127" s="77"/>
      <c r="J127" s="77"/>
    </row>
    <row r="128" spans="1:10" x14ac:dyDescent="0.25">
      <c r="A128" s="109" t="s">
        <v>50</v>
      </c>
      <c r="B128" s="98">
        <v>159381.89000000001</v>
      </c>
      <c r="C128" s="162">
        <v>0</v>
      </c>
      <c r="D128" s="98">
        <v>0</v>
      </c>
      <c r="E128" s="100"/>
      <c r="F128" s="114"/>
      <c r="G128" s="77"/>
      <c r="H128" s="77"/>
      <c r="I128" s="77"/>
      <c r="J128" s="77"/>
    </row>
    <row r="129" spans="1:10" x14ac:dyDescent="0.25">
      <c r="A129" s="109" t="s">
        <v>52</v>
      </c>
      <c r="B129" s="99">
        <f>B130</f>
        <v>63644.01</v>
      </c>
      <c r="C129" s="162">
        <v>0</v>
      </c>
      <c r="D129" s="98">
        <v>0</v>
      </c>
      <c r="E129" s="100"/>
      <c r="F129" s="114"/>
      <c r="G129" s="77"/>
      <c r="H129" s="77"/>
      <c r="I129" s="77"/>
      <c r="J129" s="77"/>
    </row>
    <row r="130" spans="1:10" x14ac:dyDescent="0.25">
      <c r="A130" s="109" t="s">
        <v>53</v>
      </c>
      <c r="B130" s="99">
        <v>63644.01</v>
      </c>
      <c r="C130" s="162">
        <v>0</v>
      </c>
      <c r="D130" s="98">
        <v>0</v>
      </c>
      <c r="E130" s="100"/>
      <c r="F130" s="114"/>
      <c r="G130" s="77"/>
      <c r="H130" s="77"/>
      <c r="I130" s="77"/>
      <c r="J130" s="77"/>
    </row>
    <row r="131" spans="1:10" x14ac:dyDescent="0.25">
      <c r="A131" s="166" t="s">
        <v>97</v>
      </c>
      <c r="B131" s="160">
        <f t="shared" ref="B131:C133" si="6">B132</f>
        <v>1184550.7999999998</v>
      </c>
      <c r="C131" s="160">
        <f t="shared" si="6"/>
        <v>1588500</v>
      </c>
      <c r="D131" s="160">
        <f t="shared" ref="D131:F133" si="7">D132</f>
        <v>1803000</v>
      </c>
      <c r="E131" s="160">
        <f t="shared" si="7"/>
        <v>1803000</v>
      </c>
      <c r="F131" s="167">
        <f t="shared" si="7"/>
        <v>1803000</v>
      </c>
      <c r="G131" s="77"/>
      <c r="H131" s="77"/>
      <c r="I131" s="77"/>
      <c r="J131" s="77"/>
    </row>
    <row r="132" spans="1:10" x14ac:dyDescent="0.25">
      <c r="A132" s="111" t="s">
        <v>86</v>
      </c>
      <c r="B132" s="101">
        <f t="shared" si="6"/>
        <v>1184550.7999999998</v>
      </c>
      <c r="C132" s="101">
        <f t="shared" si="6"/>
        <v>1588500</v>
      </c>
      <c r="D132" s="101">
        <f t="shared" si="7"/>
        <v>1803000</v>
      </c>
      <c r="E132" s="101">
        <f t="shared" si="7"/>
        <v>1803000</v>
      </c>
      <c r="F132" s="112">
        <f t="shared" si="7"/>
        <v>1803000</v>
      </c>
      <c r="G132" s="77"/>
      <c r="H132" s="77"/>
      <c r="I132" s="77"/>
      <c r="J132" s="77"/>
    </row>
    <row r="133" spans="1:10" x14ac:dyDescent="0.25">
      <c r="A133" s="179" t="s">
        <v>66</v>
      </c>
      <c r="B133" s="178">
        <f t="shared" si="6"/>
        <v>1184550.7999999998</v>
      </c>
      <c r="C133" s="178">
        <f t="shared" si="6"/>
        <v>1588500</v>
      </c>
      <c r="D133" s="178">
        <f t="shared" si="7"/>
        <v>1803000</v>
      </c>
      <c r="E133" s="178">
        <f t="shared" si="7"/>
        <v>1803000</v>
      </c>
      <c r="F133" s="180">
        <f t="shared" si="7"/>
        <v>1803000</v>
      </c>
      <c r="G133" s="77"/>
      <c r="H133" s="77"/>
      <c r="I133" s="77"/>
      <c r="J133" s="77"/>
    </row>
    <row r="134" spans="1:10" x14ac:dyDescent="0.25">
      <c r="A134" s="109" t="s">
        <v>48</v>
      </c>
      <c r="B134" s="98">
        <f>B135+B136+B137</f>
        <v>1184550.7999999998</v>
      </c>
      <c r="C134" s="162">
        <f>C135+C136</f>
        <v>1588500</v>
      </c>
      <c r="D134" s="98">
        <f>D135+D136</f>
        <v>1803000</v>
      </c>
      <c r="E134" s="98">
        <f>E135+E136</f>
        <v>1803000</v>
      </c>
      <c r="F134" s="110">
        <f>F135+F136</f>
        <v>1803000</v>
      </c>
      <c r="G134" s="77"/>
      <c r="H134" s="77"/>
      <c r="I134" s="77"/>
      <c r="J134" s="77"/>
    </row>
    <row r="135" spans="1:10" x14ac:dyDescent="0.25">
      <c r="A135" s="109" t="s">
        <v>49</v>
      </c>
      <c r="B135" s="98">
        <v>1174546.97</v>
      </c>
      <c r="C135" s="162">
        <v>1584000</v>
      </c>
      <c r="D135" s="98">
        <v>1798000</v>
      </c>
      <c r="E135" s="98">
        <v>1798000</v>
      </c>
      <c r="F135" s="110">
        <v>1798000</v>
      </c>
      <c r="G135" s="77"/>
      <c r="H135" s="77"/>
      <c r="I135" s="77"/>
      <c r="J135" s="77"/>
    </row>
    <row r="136" spans="1:10" x14ac:dyDescent="0.25">
      <c r="A136" s="109" t="s">
        <v>50</v>
      </c>
      <c r="B136" s="98">
        <v>7356.69</v>
      </c>
      <c r="C136" s="162">
        <v>4500</v>
      </c>
      <c r="D136" s="98">
        <v>5000</v>
      </c>
      <c r="E136" s="98">
        <v>5000</v>
      </c>
      <c r="F136" s="110">
        <v>5000</v>
      </c>
      <c r="G136" s="77"/>
      <c r="H136" s="77"/>
      <c r="I136" s="77"/>
      <c r="J136" s="77"/>
    </row>
    <row r="137" spans="1:10" x14ac:dyDescent="0.25">
      <c r="A137" s="109" t="s">
        <v>51</v>
      </c>
      <c r="B137" s="98">
        <v>2647.14</v>
      </c>
      <c r="C137" s="162">
        <v>0</v>
      </c>
      <c r="D137" s="98">
        <v>0</v>
      </c>
      <c r="E137" s="100"/>
      <c r="F137" s="114"/>
      <c r="G137" s="77"/>
      <c r="H137" s="77"/>
      <c r="I137" s="77"/>
      <c r="J137" s="77"/>
    </row>
    <row r="138" spans="1:10" x14ac:dyDescent="0.25">
      <c r="A138" s="115"/>
      <c r="B138" s="116"/>
      <c r="C138" s="165"/>
      <c r="D138" s="116"/>
      <c r="E138" s="116"/>
      <c r="F138" s="117"/>
    </row>
    <row r="139" spans="1:10" x14ac:dyDescent="0.25">
      <c r="A139" s="226" t="s">
        <v>131</v>
      </c>
    </row>
    <row r="140" spans="1:10" x14ac:dyDescent="0.25">
      <c r="A140" s="122" t="s">
        <v>106</v>
      </c>
      <c r="D140" s="122"/>
    </row>
    <row r="141" spans="1:10" x14ac:dyDescent="0.25">
      <c r="A141" s="122"/>
      <c r="D141" s="122"/>
    </row>
    <row r="142" spans="1:10" x14ac:dyDescent="0.25">
      <c r="A142" s="122" t="s">
        <v>107</v>
      </c>
      <c r="B142" t="s">
        <v>128</v>
      </c>
      <c r="D142" s="122"/>
    </row>
    <row r="143" spans="1:10" x14ac:dyDescent="0.25">
      <c r="A143" s="122"/>
      <c r="D143" s="122"/>
    </row>
    <row r="144" spans="1:10" x14ac:dyDescent="0.25">
      <c r="A144" s="122" t="s">
        <v>108</v>
      </c>
      <c r="B144" t="s">
        <v>129</v>
      </c>
      <c r="D144" s="122"/>
    </row>
    <row r="145" spans="1:4" x14ac:dyDescent="0.25">
      <c r="A145" s="122" t="s">
        <v>109</v>
      </c>
      <c r="B145" t="s">
        <v>130</v>
      </c>
      <c r="D145" s="122"/>
    </row>
    <row r="146" spans="1:4" x14ac:dyDescent="0.25">
      <c r="A146" s="122"/>
    </row>
    <row r="147" spans="1:4" x14ac:dyDescent="0.25">
      <c r="A147" s="122"/>
    </row>
    <row r="148" spans="1:4" x14ac:dyDescent="0.25">
      <c r="A148" s="122"/>
    </row>
  </sheetData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Irena TUS</cp:lastModifiedBy>
  <cp:lastPrinted>2024-09-23T09:57:09Z</cp:lastPrinted>
  <dcterms:created xsi:type="dcterms:W3CDTF">2022-08-12T12:51:27Z</dcterms:created>
  <dcterms:modified xsi:type="dcterms:W3CDTF">2024-09-25T11:36:47Z</dcterms:modified>
</cp:coreProperties>
</file>