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2025. godina\PLANIRANJE 2026-2028\"/>
    </mc:Choice>
  </mc:AlternateContent>
  <xr:revisionPtr revIDLastSave="0" documentId="13_ncr:1_{E5E7393A-EA22-465C-8FDD-4ACC550D4DDF}" xr6:coauthVersionLast="37" xr6:coauthVersionMax="37" xr10:uidLastSave="{00000000-0000-0000-0000-000000000000}"/>
  <bookViews>
    <workbookView xWindow="0" yWindow="0" windowWidth="28800" windowHeight="12300" activeTab="4" xr2:uid="{00000000-000D-0000-FFFF-FFFF00000000}"/>
  </bookViews>
  <sheets>
    <sheet name="SAŽETAK" sheetId="1" r:id="rId1"/>
    <sheet name="Račun prihoda i rashoda" sheetId="8" r:id="rId2"/>
    <sheet name="Rashodi prema funkcijskoj kl" sheetId="5" r:id="rId3"/>
    <sheet name="Račun financiranja" sheetId="6" r:id="rId4"/>
    <sheet name="POSEBNI DIO" sheetId="7" r:id="rId5"/>
  </sheets>
  <definedNames>
    <definedName name="_xlnm.Print_Area" localSheetId="4">'POSEBNI DIO'!$A$1:$F$152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7" l="1"/>
  <c r="F88" i="7" s="1"/>
  <c r="E89" i="7"/>
  <c r="F39" i="7"/>
  <c r="E39" i="7"/>
  <c r="F40" i="7"/>
  <c r="E40" i="7"/>
  <c r="F9" i="7"/>
  <c r="E9" i="7"/>
  <c r="F145" i="7"/>
  <c r="E145" i="7"/>
  <c r="F146" i="7"/>
  <c r="E146" i="7"/>
  <c r="F147" i="7"/>
  <c r="E147" i="7"/>
  <c r="F148" i="7"/>
  <c r="E148" i="7"/>
  <c r="F98" i="7"/>
  <c r="E98" i="7"/>
  <c r="F99" i="7"/>
  <c r="E99" i="7"/>
  <c r="E94" i="7"/>
  <c r="F95" i="7"/>
  <c r="F94" i="7" s="1"/>
  <c r="E95" i="7"/>
  <c r="E88" i="7"/>
  <c r="F63" i="7"/>
  <c r="E63" i="7"/>
  <c r="F64" i="7"/>
  <c r="E64" i="7"/>
  <c r="F65" i="7"/>
  <c r="E65" i="7"/>
  <c r="F53" i="7"/>
  <c r="E53" i="7"/>
  <c r="F54" i="7"/>
  <c r="E54" i="7"/>
  <c r="F41" i="7"/>
  <c r="F28" i="7"/>
  <c r="F29" i="7"/>
  <c r="F30" i="7"/>
  <c r="F31" i="7"/>
  <c r="E28" i="7"/>
  <c r="E29" i="7"/>
  <c r="E30" i="7"/>
  <c r="E31" i="7"/>
  <c r="E10" i="7"/>
  <c r="F10" i="7"/>
  <c r="F11" i="7"/>
  <c r="F12" i="7"/>
  <c r="D8" i="7"/>
  <c r="D9" i="7"/>
  <c r="C9" i="7"/>
  <c r="D145" i="7"/>
  <c r="D146" i="7"/>
  <c r="D147" i="7"/>
  <c r="D148" i="7"/>
  <c r="D39" i="7"/>
  <c r="D91" i="7"/>
  <c r="D90" i="7" s="1"/>
  <c r="D89" i="7" s="1"/>
  <c r="D88" i="7" s="1"/>
  <c r="D64" i="7"/>
  <c r="D63" i="7" s="1"/>
  <c r="D65" i="7"/>
  <c r="D53" i="7"/>
  <c r="D54" i="7"/>
  <c r="D41" i="7"/>
  <c r="D31" i="7"/>
  <c r="D30" i="7" s="1"/>
  <c r="D29" i="7" s="1"/>
  <c r="D28" i="7" s="1"/>
  <c r="D20" i="7"/>
  <c r="D12" i="7"/>
  <c r="D11" i="7" s="1"/>
  <c r="C148" i="7" l="1"/>
  <c r="C147" i="7" s="1"/>
  <c r="C146" i="7" s="1"/>
  <c r="C145" i="7" s="1"/>
  <c r="C122" i="7"/>
  <c r="C109" i="7" s="1"/>
  <c r="C123" i="7"/>
  <c r="C99" i="7"/>
  <c r="C98" i="7" s="1"/>
  <c r="C95" i="7"/>
  <c r="C94" i="7" s="1"/>
  <c r="C91" i="7"/>
  <c r="C90" i="7" s="1"/>
  <c r="C89" i="7" s="1"/>
  <c r="C88" i="7" s="1"/>
  <c r="C81" i="7"/>
  <c r="C80" i="7" s="1"/>
  <c r="C65" i="7"/>
  <c r="C64" i="7" s="1"/>
  <c r="C63" i="7" s="1"/>
  <c r="C61" i="7"/>
  <c r="C60" i="7" s="1"/>
  <c r="C59" i="7" s="1"/>
  <c r="C54" i="7"/>
  <c r="C53" i="7" s="1"/>
  <c r="C48" i="7"/>
  <c r="C47" i="7" s="1"/>
  <c r="C41" i="7"/>
  <c r="C40" i="7" s="1"/>
  <c r="C36" i="7"/>
  <c r="C31" i="7"/>
  <c r="C21" i="7"/>
  <c r="C20" i="7" s="1"/>
  <c r="C19" i="7" s="1"/>
  <c r="C17" i="7"/>
  <c r="C16" i="7" s="1"/>
  <c r="C15" i="7" s="1"/>
  <c r="C12" i="7"/>
  <c r="C11" i="7" s="1"/>
  <c r="C10" i="7" s="1"/>
  <c r="B82" i="7"/>
  <c r="B81" i="7" s="1"/>
  <c r="B75" i="7"/>
  <c r="B74" i="7" s="1"/>
  <c r="B126" i="7"/>
  <c r="B119" i="7"/>
  <c r="B105" i="7"/>
  <c r="B91" i="7"/>
  <c r="B61" i="7"/>
  <c r="B49" i="7"/>
  <c r="B48" i="7" s="1"/>
  <c r="B47" i="7" s="1"/>
  <c r="B44" i="7"/>
  <c r="B25" i="7"/>
  <c r="B24" i="7" s="1"/>
  <c r="C39" i="7" l="1"/>
  <c r="C108" i="7"/>
  <c r="C30" i="7"/>
  <c r="B80" i="7"/>
  <c r="C31" i="8"/>
  <c r="C30" i="8"/>
  <c r="G8" i="1"/>
  <c r="C29" i="7" l="1"/>
  <c r="C28" i="7"/>
  <c r="B12" i="8"/>
  <c r="B11" i="8" s="1"/>
  <c r="F12" i="8"/>
  <c r="F9" i="8" s="1"/>
  <c r="F10" i="8" s="1"/>
  <c r="F11" i="8" s="1"/>
  <c r="E12" i="8"/>
  <c r="E9" i="8" s="1"/>
  <c r="E10" i="8" s="1"/>
  <c r="E11" i="8" s="1"/>
  <c r="D13" i="8"/>
  <c r="D21" i="8"/>
  <c r="F41" i="8"/>
  <c r="E41" i="8"/>
  <c r="F93" i="8"/>
  <c r="E93" i="8"/>
  <c r="D50" i="8"/>
  <c r="D97" i="8"/>
  <c r="D93" i="8" s="1"/>
  <c r="D42" i="8"/>
  <c r="D41" i="8" s="1"/>
  <c r="C97" i="8"/>
  <c r="C93" i="8" s="1"/>
  <c r="C41" i="8"/>
  <c r="C12" i="8"/>
  <c r="C11" i="8" s="1"/>
  <c r="D12" i="8" l="1"/>
  <c r="C10" i="8"/>
  <c r="D9" i="8"/>
  <c r="D10" i="8" s="1"/>
  <c r="D11" i="8"/>
  <c r="D40" i="8"/>
  <c r="E40" i="8"/>
  <c r="E39" i="8" s="1"/>
  <c r="F40" i="8"/>
  <c r="F39" i="8" s="1"/>
  <c r="D39" i="8"/>
  <c r="B10" i="8"/>
  <c r="B9" i="8"/>
  <c r="C40" i="8"/>
  <c r="C39" i="8" s="1"/>
  <c r="C9" i="8"/>
  <c r="G11" i="1" l="1"/>
  <c r="F30" i="1"/>
  <c r="E41" i="7" l="1"/>
  <c r="E36" i="7"/>
  <c r="E17" i="7"/>
  <c r="E16" i="7" s="1"/>
  <c r="E15" i="7" s="1"/>
  <c r="D17" i="7"/>
  <c r="D16" i="7" s="1"/>
  <c r="E12" i="7"/>
  <c r="E11" i="7" s="1"/>
  <c r="E8" i="7" l="1"/>
  <c r="E7" i="7" s="1"/>
  <c r="E6" i="7" s="1"/>
  <c r="B130" i="7"/>
  <c r="B115" i="7"/>
  <c r="B90" i="7"/>
  <c r="B65" i="7"/>
  <c r="B60" i="7"/>
  <c r="B59" i="7" s="1"/>
  <c r="D11" i="5"/>
  <c r="D10" i="5" s="1"/>
  <c r="C11" i="5"/>
  <c r="C10" i="5" s="1"/>
  <c r="B11" i="5"/>
  <c r="B73" i="7" l="1"/>
  <c r="B72" i="7" s="1"/>
  <c r="D7" i="7"/>
  <c r="D6" i="7" s="1"/>
  <c r="F8" i="7"/>
  <c r="F7" i="7" s="1"/>
  <c r="F6" i="7" s="1"/>
  <c r="J8" i="1"/>
  <c r="I8" i="1"/>
  <c r="H8" i="1"/>
  <c r="J11" i="1"/>
  <c r="I11" i="1"/>
  <c r="H11" i="1"/>
  <c r="G14" i="1" l="1"/>
  <c r="F8" i="1"/>
  <c r="F11" i="1"/>
  <c r="H14" i="1" l="1"/>
  <c r="B12" i="7" l="1"/>
  <c r="B10" i="7" s="1"/>
  <c r="B148" i="7"/>
  <c r="B147" i="7" s="1"/>
  <c r="B146" i="7" s="1"/>
  <c r="B145" i="7" s="1"/>
  <c r="B139" i="7"/>
  <c r="B133" i="7"/>
  <c r="B122" i="7"/>
  <c r="B111" i="7"/>
  <c r="B110" i="7" s="1"/>
  <c r="B104" i="7"/>
  <c r="B103" i="7" s="1"/>
  <c r="B102" i="7" s="1"/>
  <c r="B99" i="7"/>
  <c r="B98" i="7" s="1"/>
  <c r="B95" i="7"/>
  <c r="B94" i="7" s="1"/>
  <c r="B70" i="7"/>
  <c r="B64" i="7" s="1"/>
  <c r="B42" i="7"/>
  <c r="B55" i="7"/>
  <c r="B54" i="7" s="1"/>
  <c r="B53" i="7" s="1"/>
  <c r="B31" i="7"/>
  <c r="B36" i="7"/>
  <c r="B129" i="7" l="1"/>
  <c r="B89" i="7"/>
  <c r="B88" i="7" s="1"/>
  <c r="B41" i="7"/>
  <c r="B40" i="7" s="1"/>
  <c r="B63" i="7"/>
  <c r="B30" i="7"/>
  <c r="B28" i="7" s="1"/>
  <c r="B109" i="7"/>
  <c r="B23" i="7"/>
  <c r="B17" i="7"/>
  <c r="B16" i="7" s="1"/>
  <c r="B15" i="7" s="1"/>
  <c r="B9" i="7" s="1"/>
  <c r="B39" i="7" l="1"/>
  <c r="B108" i="7"/>
  <c r="B29" i="7"/>
  <c r="F11" i="5"/>
  <c r="F10" i="5" s="1"/>
  <c r="E11" i="5"/>
  <c r="E10" i="5" s="1"/>
  <c r="B8" i="7" l="1"/>
  <c r="B6" i="7" s="1"/>
  <c r="C6" i="7"/>
  <c r="C7" i="7" s="1"/>
  <c r="C8" i="7" s="1"/>
  <c r="B7" i="7" l="1"/>
  <c r="J14" i="1"/>
  <c r="I14" i="1"/>
  <c r="F14" i="1" l="1"/>
</calcChain>
</file>

<file path=xl/sharedStrings.xml><?xml version="1.0" encoding="utf-8"?>
<sst xmlns="http://schemas.openxmlformats.org/spreadsheetml/2006/main" count="345" uniqueCount="212">
  <si>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</si>
  <si>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</si>
  <si>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</si>
  <si>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</si>
  <si>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</si>
  <si>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</si>
  <si>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</si>
  <si>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</si>
  <si>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</si>
  <si>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</si>
  <si>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 xml:space="preserve">A. RAČUN PRIHODA I RASHODA </t>
  </si>
  <si>
    <t>Razred</t>
  </si>
  <si>
    <t>Skupina</t>
  </si>
  <si>
    <t>Izvor</t>
  </si>
  <si>
    <t>Opći prihodi i primici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</si>
  <si>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</si>
  <si>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</si>
  <si>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</si>
  <si>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</si>
  <si>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</si>
  <si>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</si>
  <si>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</si>
  <si>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</si>
  <si>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</si>
  <si>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</si>
  <si>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</si>
  <si>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</si>
  <si>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</si>
  <si>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A) SAŽETAK RAČUNA PRIHODA I RASHODA</t>
  </si>
  <si>
    <t>C) PRENESENI VIŠAK ILI PRENESENI MANJAK I VIŠEGODIŠNJI PLAN URAVNOTEŽENJA</t>
  </si>
  <si>
    <t>Naziv</t>
  </si>
  <si>
    <t>Financijski plan Trgovačko ugostiteljske škole za 2025. i projekcije  za 2025. i 2026. godinu</t>
  </si>
  <si>
    <t>Projekcija proračuna
za 2026.</t>
  </si>
  <si>
    <t>09 Obrazovanje</t>
  </si>
  <si>
    <t xml:space="preserve">VIŠAK  IZ PRETHODNE  GODINE KOJI ĆE SE RASPOREDITI </t>
  </si>
  <si>
    <t>Oznaka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</si>
  <si>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</si>
  <si>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</si>
  <si>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</si>
  <si>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</si>
  <si>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</si>
  <si>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</si>
  <si>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3 Rashodi poslovanja</t>
  </si>
  <si>
    <t>31 Rashodi za zaposlene</t>
  </si>
  <si>
    <t>32 Materijalni rashodi</t>
  </si>
  <si>
    <t>34 Financijski rashodi</t>
  </si>
  <si>
    <t>4 Rashodi za nabavu nefinancijske imovine</t>
  </si>
  <si>
    <t>42 Rashodi za nabavu proizvedene dugotrajne imovine</t>
  </si>
  <si>
    <t>45 Rashodi za dodatna ulaganja na nefinancijskoj imovini</t>
  </si>
  <si>
    <t>37 Naknade građanima i kućanstvima na temelju osiguranja i druge naknade</t>
  </si>
  <si>
    <t>38 Ostali rashodi</t>
  </si>
  <si>
    <t>SVEUKUPNO</t>
  </si>
  <si>
    <t>izvor: 01 Opći prihodi i primici</t>
  </si>
  <si>
    <t>izvor: 03 Vlastiti prihodi</t>
  </si>
  <si>
    <t>izvor: 05 Pomoći</t>
  </si>
  <si>
    <t>izvor: 432 PRIHODI ZA POSEBNE NAMJENE - korisnici</t>
  </si>
  <si>
    <t>izvor: 503 POMOĆI IZ NENADLEŽNIH PRORAČUNA - KORISNICI</t>
  </si>
  <si>
    <t>izvor: 56 Fondovi EU-a</t>
  </si>
  <si>
    <t>izvor: 560 POMOĆI-FOND EU KORISNICI</t>
  </si>
  <si>
    <t>izvor: 512 Pomoći iz državnog proračuna - plaće MZOS</t>
  </si>
  <si>
    <t>izvor: 611 Donacije</t>
  </si>
  <si>
    <t>izvor: 711 Prihodi od nefinancijske imovine i nadoknade štete s osnova osiguranja</t>
  </si>
  <si>
    <t>0922 Srednjoškolsko obrazovanje</t>
  </si>
  <si>
    <t>0960 Dodatne usluge u obrazovanju</t>
  </si>
  <si>
    <t>A100037 Odgojnoobrazovno, administrativno i tehničko osoblje</t>
  </si>
  <si>
    <t>A100037A Odgojnoobrazovno, administrativno i tehničko osoblje - POSEBNI DIO</t>
  </si>
  <si>
    <t>A100038 Operativni plan TIO - SŠ</t>
  </si>
  <si>
    <t>A100042 Javne potrebe iznad standarda-vlastiti prihodi</t>
  </si>
  <si>
    <t>A100078 Županijske javne potrebe SŠ</t>
  </si>
  <si>
    <t>A100159A Javne potrebe iznad standarda - donacije</t>
  </si>
  <si>
    <t>A100161A Javne potrebe iznad standarda - OSTALO</t>
  </si>
  <si>
    <t>A100162A Prijenos sredstava od nenadležnih proračuna</t>
  </si>
  <si>
    <t>A100191A Shema školskog voća, povrća i mlijeka</t>
  </si>
  <si>
    <t>A100209 Centar kompetencija (ORUŽANA)</t>
  </si>
  <si>
    <t>K100023 Mreža kom5tentnosti</t>
  </si>
  <si>
    <t>K100028 RCK RECEIPT</t>
  </si>
  <si>
    <t>A200201 MZOS- Plaće SŠ</t>
  </si>
  <si>
    <t>RAZDJEL: 8 UPRAVNI ODJEL ZA ŠKOLSTVO</t>
  </si>
  <si>
    <t>GLAVA: 8-32 TRGOVAČKA-UGOSTILJSKA ŠKOLA KARLOVAC</t>
  </si>
  <si>
    <t>123 Zakonski standard javnih ustanova SŠ</t>
  </si>
  <si>
    <t>125 Program javnih potreba iznad standarda - vlastiti prihodi</t>
  </si>
  <si>
    <t>141 Javne potrebe iznad zakonskog standarda SŠ</t>
  </si>
  <si>
    <t>A100142B Prihodi od nefinancijske imovine i nadoknade štete s osnova osiguranja</t>
  </si>
  <si>
    <t>158 Pomoćnici u nastavi OŠ i SŠ (EU projekt)</t>
  </si>
  <si>
    <t>A100128 Pomoćnici u nastavi OŠ i SŠ (EU projekt)</t>
  </si>
  <si>
    <t>176A Sufinanciranje projekata iz Razvojnog fonda Karlovačke županije</t>
  </si>
  <si>
    <t>180 Centar kompetentnosti</t>
  </si>
  <si>
    <t>201 MZOS- Plaće SŠ</t>
  </si>
  <si>
    <t>K10004 Nefinancijska imovina  i investicijsko održavanje SŠ</t>
  </si>
  <si>
    <t>izvor 05 Pomoći</t>
  </si>
  <si>
    <t>42  Rashodi za nabavu proizvedene dugotrajne imovine,</t>
  </si>
  <si>
    <t>45  Rashodi za dodatna ulaganja</t>
  </si>
  <si>
    <t>41 Rashodi za nabavu proizvrdene dugotrajne imovine</t>
  </si>
  <si>
    <t>32  Materijalni rashodi</t>
  </si>
  <si>
    <t>Projekt: Innovate and participate in digital and green transition of VET and Tourism</t>
  </si>
  <si>
    <t xml:space="preserve">A100163A Javne potrebe iznad standarda - EU PROJEKTI </t>
  </si>
  <si>
    <t>Klasa</t>
  </si>
  <si>
    <t>Urbroj</t>
  </si>
  <si>
    <t>predsjednica školskog odbora:</t>
  </si>
  <si>
    <t>Sonja Vukelić</t>
  </si>
  <si>
    <t>VIŠAK + NETO FINANCIRANJE</t>
  </si>
  <si>
    <t>92 Rezultat poslovanja</t>
  </si>
  <si>
    <t>UKUPAN DONOS VIŠKA /  MANJKA IZ PRETHODNE(IH) GODINE***</t>
  </si>
  <si>
    <t>Izvršenje 2023.</t>
  </si>
  <si>
    <t>Proračun za 2025.</t>
  </si>
  <si>
    <t>Projekcija proračuna
za 2027.</t>
  </si>
  <si>
    <t>Projekcija 2027.</t>
  </si>
  <si>
    <t>Plan 2024./Rebalans I</t>
  </si>
  <si>
    <t>izvor 01: Opći prihodi i primici</t>
  </si>
  <si>
    <t>36  Pomoći dane u inozemstvo i unutar općeg proračuna</t>
  </si>
  <si>
    <t>ODGOVORNA OSOBA</t>
  </si>
  <si>
    <t>RAVNATELJ:</t>
  </si>
  <si>
    <t>Damir Pleša,  dipl. ing.</t>
  </si>
  <si>
    <t xml:space="preserve">Karlovac, </t>
  </si>
  <si>
    <t>PREDSJEDNICA ŠKOLSKOG ODBORA:                                                  ODGOVORNA OSOBA</t>
  </si>
  <si>
    <t xml:space="preserve">                                 Ravnatelj:  Damir Pleša, dipl.ing.</t>
  </si>
  <si>
    <t>Izvršenje 2024.</t>
  </si>
  <si>
    <t>Proračun za 2026.</t>
  </si>
  <si>
    <t>Projekcija proračuna
za 2028.</t>
  </si>
  <si>
    <t>Financijski plan Trgovačko ugostiteljske škole za 2026. i projekcije  za 2027. i 2028. godinu</t>
  </si>
  <si>
    <t>Plan 2025./Rebalans I</t>
  </si>
  <si>
    <t xml:space="preserve">Karlovac,  23.09.2025.                                                          Klasa:                                                                             Urbroj:           </t>
  </si>
  <si>
    <t>I OPĆI DIO</t>
  </si>
  <si>
    <t>A. RAČUN PRIHODA I RASHODA</t>
  </si>
  <si>
    <t xml:space="preserve">UKUPNI PRIHODI </t>
  </si>
  <si>
    <t>32 TRGOVAČKA-UGOSTILJSKA ŠKOLA KARLOVAC</t>
  </si>
  <si>
    <t>636 Pomoći proračunskim korisnicima iz proračuna koji im nije nadležan</t>
  </si>
  <si>
    <t>638 Pomoći temeljem prijenosa EU sredstava</t>
  </si>
  <si>
    <t>641 Prihodi od financijske imovine</t>
  </si>
  <si>
    <t>652 Prihodi po posebnim propisima</t>
  </si>
  <si>
    <t>661 Prihodi od prodaje proizvoda i robe te pruženih usluga</t>
  </si>
  <si>
    <t>663 Donacije od pravnih i fizičkih osoba izvan općeg proračuna i povrat donacija po protestiranim jamstvima</t>
  </si>
  <si>
    <t>671 Prihodi iz nadležnog proračuna za financiranje redovne djelatnosti proračunskih korisnika</t>
  </si>
  <si>
    <t>9 Vlastiti izvori</t>
  </si>
  <si>
    <t>922 Višak/manjak prihoda</t>
  </si>
  <si>
    <t>SVEUKUPNO RASHODI I IZDACI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</si>
  <si>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</si>
  <si>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</si>
  <si>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</si>
  <si>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</si>
  <si>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</si>
  <si>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</si>
  <si>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</si>
  <si>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</si>
  <si>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</si>
  <si>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</si>
  <si>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</si>
  <si>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</si>
  <si>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</si>
  <si>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</si>
  <si>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</si>
  <si>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</si>
  <si>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</si>
  <si>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</si>
  <si>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</si>
  <si>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</si>
  <si>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</si>
  <si>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</si>
  <si>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</si>
  <si>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</si>
  <si>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</si>
  <si>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</si>
  <si>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</si>
  <si>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</si>
  <si>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</si>
  <si>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</si>
  <si>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</si>
  <si>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</si>
  <si>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</si>
  <si>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</si>
  <si>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</si>
  <si>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</si>
  <si>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</si>
  <si>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</si>
  <si>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343 Ostali financijski rashodi</t>
  </si>
  <si>
    <t>3431 Bankarske usluge i usluge platnog prometa</t>
  </si>
  <si>
    <t>372 Ostale naknade građanima i kućanstvima iz proračuna</t>
  </si>
  <si>
    <t>3722 Naknade građanima i kućanstvima u naravi</t>
  </si>
  <si>
    <t>381 Tekuće donacije</t>
  </si>
  <si>
    <t>3812 Tekuće donacije u naravi</t>
  </si>
  <si>
    <t>41 Rashodi za nabavu neproizvedene dugotrajne imovine</t>
  </si>
  <si>
    <t>412 Nematerijalna imovina</t>
  </si>
  <si>
    <t>4123 Licence</t>
  </si>
  <si>
    <t>421 Građevinski objekti</t>
  </si>
  <si>
    <t>4211 Stambeni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</si>
  <si>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</si>
  <si>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</si>
  <si>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</si>
  <si>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</si>
  <si>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</si>
  <si>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</si>
  <si>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</si>
  <si>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</si>
  <si>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451 Dodatna ulaganja na građevinskim objektima</t>
  </si>
  <si>
    <t>4511 Dodatna ulaganja na građevinskim objektima</t>
  </si>
  <si>
    <t>PRIHODI  POSLOVANJA</t>
  </si>
  <si>
    <t>OSTVARENJE 2024.</t>
  </si>
  <si>
    <t>Plan 2026.</t>
  </si>
  <si>
    <t>Projekcija 2028.</t>
  </si>
  <si>
    <t>639 Prijenos između proračunskih korisnika istog proračuna</t>
  </si>
  <si>
    <t>7 Prihodi od prodaje nefinancijske imovine</t>
  </si>
  <si>
    <t xml:space="preserve">72  Prihodi od prodaje proizvedene dugotrajne imovine </t>
  </si>
  <si>
    <t>723  Prihodi od prodaje prijevoznih sredstva</t>
  </si>
  <si>
    <t>368  Pomoći temeljem prijenosa EU sredstava</t>
  </si>
  <si>
    <t>UKUPNI PRIHODI I  I REZULTAT</t>
  </si>
  <si>
    <t>IZVRŠENJE 2024.</t>
  </si>
  <si>
    <t>37 Ostale naknade građanima i kučanstvima iz proračuna</t>
  </si>
  <si>
    <t>150,000,00</t>
  </si>
  <si>
    <t>T100109 Projekt "Erasmus+"-SŠ</t>
  </si>
  <si>
    <t>izvor: 510 Programi unije</t>
  </si>
  <si>
    <t>36 Pomoći dane u inozemstvo i unutar općeg proračuna</t>
  </si>
  <si>
    <t>Financijski plan Trgovačko ugostiteljske škole za 2026 i projekcije 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</si>
</sst>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000000"/>
      <name val="Verdana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Verdana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Verdan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</cellStyleXfs>
  <cellXfs count="31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0" fillId="2" borderId="6" xfId="0" applyFill="1" applyBorder="1"/>
    <xf numFmtId="4" fontId="6" fillId="2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0" fillId="0" borderId="6" xfId="0" applyBorder="1"/>
    <xf numFmtId="4" fontId="6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 applyProtection="1">
      <alignment horizontal="right" wrapText="1"/>
    </xf>
    <xf numFmtId="4" fontId="6" fillId="3" borderId="1" xfId="0" applyNumberFormat="1" applyFont="1" applyFill="1" applyBorder="1" applyAlignment="1" applyProtection="1">
      <alignment horizontal="right" wrapText="1"/>
    </xf>
    <xf numFmtId="0" fontId="15" fillId="0" borderId="0" xfId="0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0" fillId="0" borderId="0" xfId="0" applyAlignment="1"/>
    <xf numFmtId="4" fontId="18" fillId="5" borderId="7" xfId="0" applyNumberFormat="1" applyFont="1" applyFill="1" applyBorder="1" applyAlignment="1">
      <alignment horizontal="right" wrapText="1"/>
    </xf>
    <xf numFmtId="0" fontId="18" fillId="5" borderId="7" xfId="0" applyFont="1" applyFill="1" applyBorder="1" applyAlignment="1">
      <alignment horizontal="right" wrapText="1"/>
    </xf>
    <xf numFmtId="0" fontId="18" fillId="5" borderId="7" xfId="0" applyFont="1" applyFill="1" applyBorder="1" applyAlignment="1">
      <alignment wrapText="1"/>
    </xf>
    <xf numFmtId="4" fontId="20" fillId="6" borderId="7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/>
    <xf numFmtId="0" fontId="15" fillId="0" borderId="0" xfId="0" applyFont="1" applyAlignment="1"/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left"/>
    </xf>
    <xf numFmtId="4" fontId="18" fillId="5" borderId="12" xfId="0" applyNumberFormat="1" applyFont="1" applyFill="1" applyBorder="1" applyAlignment="1">
      <alignment horizontal="right" wrapText="1"/>
    </xf>
    <xf numFmtId="0" fontId="20" fillId="6" borderId="11" xfId="0" applyFont="1" applyFill="1" applyBorder="1" applyAlignment="1">
      <alignment horizontal="left"/>
    </xf>
    <xf numFmtId="4" fontId="20" fillId="6" borderId="12" xfId="0" applyNumberFormat="1" applyFont="1" applyFill="1" applyBorder="1" applyAlignment="1">
      <alignment horizontal="right" wrapText="1"/>
    </xf>
    <xf numFmtId="0" fontId="18" fillId="5" borderId="12" xfId="0" applyFont="1" applyFill="1" applyBorder="1" applyAlignment="1">
      <alignment horizontal="right" wrapText="1"/>
    </xf>
    <xf numFmtId="0" fontId="18" fillId="5" borderId="12" xfId="0" applyFont="1" applyFill="1" applyBorder="1" applyAlignment="1">
      <alignment wrapText="1"/>
    </xf>
    <xf numFmtId="0" fontId="0" fillId="0" borderId="13" xfId="0" applyBorder="1" applyAlignment="1"/>
    <xf numFmtId="0" fontId="0" fillId="0" borderId="5" xfId="0" applyBorder="1"/>
    <xf numFmtId="0" fontId="0" fillId="0" borderId="14" xfId="0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11" fillId="3" borderId="11" xfId="0" applyFont="1" applyFill="1" applyBorder="1" applyAlignment="1">
      <alignment horizontal="left"/>
    </xf>
    <xf numFmtId="4" fontId="11" fillId="3" borderId="7" xfId="0" applyNumberFormat="1" applyFont="1" applyFill="1" applyBorder="1" applyAlignment="1">
      <alignment horizontal="right" wrapText="1"/>
    </xf>
    <xf numFmtId="4" fontId="11" fillId="3" borderId="12" xfId="0" applyNumberFormat="1" applyFont="1" applyFill="1" applyBorder="1" applyAlignment="1">
      <alignment horizontal="right" wrapText="1"/>
    </xf>
    <xf numFmtId="0" fontId="22" fillId="0" borderId="0" xfId="0" applyFont="1"/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0" fillId="2" borderId="0" xfId="0" applyFill="1"/>
    <xf numFmtId="4" fontId="3" fillId="2" borderId="2" xfId="0" applyNumberFormat="1" applyFont="1" applyFill="1" applyBorder="1" applyAlignment="1">
      <alignment horizontal="right"/>
    </xf>
    <xf numFmtId="0" fontId="0" fillId="2" borderId="3" xfId="0" applyFill="1" applyBorder="1"/>
    <xf numFmtId="0" fontId="0" fillId="2" borderId="0" xfId="0" applyFill="1" applyBorder="1"/>
    <xf numFmtId="4" fontId="20" fillId="8" borderId="7" xfId="0" applyNumberFormat="1" applyFont="1" applyFill="1" applyBorder="1" applyAlignment="1">
      <alignment horizontal="right" wrapText="1"/>
    </xf>
    <xf numFmtId="0" fontId="15" fillId="2" borderId="0" xfId="0" applyFont="1" applyFill="1"/>
    <xf numFmtId="4" fontId="18" fillId="2" borderId="7" xfId="0" applyNumberFormat="1" applyFont="1" applyFill="1" applyBorder="1" applyAlignment="1">
      <alignment horizontal="right" wrapText="1"/>
    </xf>
    <xf numFmtId="2" fontId="18" fillId="2" borderId="7" xfId="0" applyNumberFormat="1" applyFont="1" applyFill="1" applyBorder="1" applyAlignment="1">
      <alignment horizontal="right" wrapText="1"/>
    </xf>
    <xf numFmtId="0" fontId="18" fillId="2" borderId="7" xfId="0" applyFont="1" applyFill="1" applyBorder="1" applyAlignment="1">
      <alignment horizontal="right" wrapText="1"/>
    </xf>
    <xf numFmtId="0" fontId="0" fillId="2" borderId="5" xfId="0" applyFill="1" applyBorder="1"/>
    <xf numFmtId="0" fontId="20" fillId="8" borderId="11" xfId="0" applyFont="1" applyFill="1" applyBorder="1" applyAlignment="1">
      <alignment horizontal="left"/>
    </xf>
    <xf numFmtId="4" fontId="20" fillId="8" borderId="12" xfId="0" applyNumberFormat="1" applyFont="1" applyFill="1" applyBorder="1" applyAlignment="1">
      <alignment horizontal="right" wrapText="1"/>
    </xf>
    <xf numFmtId="0" fontId="20" fillId="8" borderId="7" xfId="0" applyFont="1" applyFill="1" applyBorder="1" applyAlignment="1">
      <alignment wrapText="1"/>
    </xf>
    <xf numFmtId="0" fontId="20" fillId="8" borderId="12" xfId="0" applyFont="1" applyFill="1" applyBorder="1" applyAlignment="1">
      <alignment wrapText="1"/>
    </xf>
    <xf numFmtId="4" fontId="11" fillId="9" borderId="7" xfId="0" applyNumberFormat="1" applyFont="1" applyFill="1" applyBorder="1" applyAlignment="1">
      <alignment horizontal="right" wrapText="1"/>
    </xf>
    <xf numFmtId="0" fontId="19" fillId="10" borderId="11" xfId="0" applyFont="1" applyFill="1" applyBorder="1" applyAlignment="1">
      <alignment horizontal="left"/>
    </xf>
    <xf numFmtId="4" fontId="19" fillId="10" borderId="7" xfId="0" applyNumberFormat="1" applyFont="1" applyFill="1" applyBorder="1" applyAlignment="1">
      <alignment horizontal="right" wrapText="1"/>
    </xf>
    <xf numFmtId="4" fontId="19" fillId="10" borderId="12" xfId="0" applyNumberFormat="1" applyFont="1" applyFill="1" applyBorder="1" applyAlignment="1">
      <alignment horizontal="right" wrapText="1"/>
    </xf>
    <xf numFmtId="2" fontId="20" fillId="6" borderId="7" xfId="0" applyNumberFormat="1" applyFont="1" applyFill="1" applyBorder="1" applyAlignment="1">
      <alignment horizontal="right" wrapText="1"/>
    </xf>
    <xf numFmtId="0" fontId="20" fillId="6" borderId="7" xfId="0" applyFont="1" applyFill="1" applyBorder="1" applyAlignment="1">
      <alignment wrapText="1"/>
    </xf>
    <xf numFmtId="0" fontId="20" fillId="6" borderId="12" xfId="0" applyFont="1" applyFill="1" applyBorder="1" applyAlignment="1">
      <alignment wrapText="1"/>
    </xf>
    <xf numFmtId="4" fontId="20" fillId="11" borderId="7" xfId="0" applyNumberFormat="1" applyFont="1" applyFill="1" applyBorder="1" applyAlignment="1">
      <alignment horizontal="right" wrapText="1"/>
    </xf>
    <xf numFmtId="0" fontId="20" fillId="11" borderId="11" xfId="0" applyFont="1" applyFill="1" applyBorder="1" applyAlignment="1">
      <alignment horizontal="left"/>
    </xf>
    <xf numFmtId="4" fontId="20" fillId="11" borderId="12" xfId="0" applyNumberFormat="1" applyFont="1" applyFill="1" applyBorder="1" applyAlignment="1">
      <alignment horizontal="right" wrapText="1"/>
    </xf>
    <xf numFmtId="0" fontId="20" fillId="11" borderId="7" xfId="0" applyFont="1" applyFill="1" applyBorder="1" applyAlignment="1">
      <alignment horizontal="right" wrapText="1"/>
    </xf>
    <xf numFmtId="2" fontId="20" fillId="11" borderId="7" xfId="0" applyNumberFormat="1" applyFont="1" applyFill="1" applyBorder="1" applyAlignment="1">
      <alignment horizontal="right" wrapText="1"/>
    </xf>
    <xf numFmtId="0" fontId="20" fillId="11" borderId="7" xfId="0" applyFont="1" applyFill="1" applyBorder="1" applyAlignment="1">
      <alignment wrapText="1"/>
    </xf>
    <xf numFmtId="0" fontId="20" fillId="11" borderId="12" xfId="0" applyFont="1" applyFill="1" applyBorder="1" applyAlignment="1">
      <alignment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2" fontId="18" fillId="5" borderId="7" xfId="0" applyNumberFormat="1" applyFont="1" applyFill="1" applyBorder="1" applyAlignment="1">
      <alignment horizontal="right" wrapText="1"/>
    </xf>
    <xf numFmtId="0" fontId="20" fillId="2" borderId="11" xfId="0" applyFont="1" applyFill="1" applyBorder="1" applyAlignment="1">
      <alignment horizontal="left"/>
    </xf>
    <xf numFmtId="4" fontId="20" fillId="2" borderId="7" xfId="0" applyNumberFormat="1" applyFont="1" applyFill="1" applyBorder="1" applyAlignment="1">
      <alignment horizontal="right" wrapText="1"/>
    </xf>
    <xf numFmtId="0" fontId="20" fillId="2" borderId="7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5" fillId="11" borderId="0" xfId="0" applyFont="1" applyFill="1"/>
    <xf numFmtId="0" fontId="0" fillId="11" borderId="0" xfId="0" applyFill="1"/>
    <xf numFmtId="0" fontId="23" fillId="2" borderId="11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right" wrapText="1"/>
    </xf>
    <xf numFmtId="2" fontId="23" fillId="2" borderId="7" xfId="0" applyNumberFormat="1" applyFont="1" applyFill="1" applyBorder="1" applyAlignment="1">
      <alignment horizontal="right" wrapText="1"/>
    </xf>
    <xf numFmtId="4" fontId="20" fillId="6" borderId="7" xfId="0" applyNumberFormat="1" applyFont="1" applyFill="1" applyBorder="1" applyAlignment="1">
      <alignment wrapText="1"/>
    </xf>
    <xf numFmtId="4" fontId="20" fillId="6" borderId="12" xfId="0" applyNumberFormat="1" applyFont="1" applyFill="1" applyBorder="1" applyAlignment="1">
      <alignment wrapText="1"/>
    </xf>
    <xf numFmtId="4" fontId="20" fillId="11" borderId="7" xfId="0" applyNumberFormat="1" applyFont="1" applyFill="1" applyBorder="1" applyAlignment="1">
      <alignment wrapText="1"/>
    </xf>
    <xf numFmtId="4" fontId="20" fillId="11" borderId="12" xfId="0" applyNumberFormat="1" applyFont="1" applyFill="1" applyBorder="1" applyAlignment="1">
      <alignment wrapText="1"/>
    </xf>
    <xf numFmtId="4" fontId="18" fillId="5" borderId="7" xfId="0" applyNumberFormat="1" applyFont="1" applyFill="1" applyBorder="1" applyAlignment="1">
      <alignment wrapText="1"/>
    </xf>
    <xf numFmtId="4" fontId="18" fillId="5" borderId="12" xfId="0" applyNumberFormat="1" applyFont="1" applyFill="1" applyBorder="1" applyAlignment="1">
      <alignment wrapText="1"/>
    </xf>
    <xf numFmtId="2" fontId="20" fillId="11" borderId="7" xfId="0" applyNumberFormat="1" applyFont="1" applyFill="1" applyBorder="1" applyAlignment="1">
      <alignment wrapText="1"/>
    </xf>
    <xf numFmtId="2" fontId="18" fillId="5" borderId="7" xfId="0" applyNumberFormat="1" applyFont="1" applyFill="1" applyBorder="1" applyAlignment="1">
      <alignment wrapText="1"/>
    </xf>
    <xf numFmtId="4" fontId="20" fillId="2" borderId="12" xfId="0" applyNumberFormat="1" applyFont="1" applyFill="1" applyBorder="1" applyAlignment="1">
      <alignment horizontal="right" wrapText="1"/>
    </xf>
    <xf numFmtId="0" fontId="24" fillId="6" borderId="0" xfId="0" applyFont="1" applyFill="1"/>
    <xf numFmtId="4" fontId="6" fillId="3" borderId="15" xfId="0" applyNumberFormat="1" applyFont="1" applyFill="1" applyBorder="1" applyAlignment="1">
      <alignment horizontal="right"/>
    </xf>
    <xf numFmtId="4" fontId="6" fillId="3" borderId="13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4" fontId="6" fillId="4" borderId="13" xfId="0" quotePrefix="1" applyNumberFormat="1" applyFont="1" applyFill="1" applyBorder="1" applyAlignment="1">
      <alignment horizontal="right"/>
    </xf>
    <xf numFmtId="3" fontId="6" fillId="4" borderId="13" xfId="0" quotePrefix="1" applyNumberFormat="1" applyFont="1" applyFill="1" applyBorder="1" applyAlignment="1">
      <alignment horizontal="right"/>
    </xf>
    <xf numFmtId="3" fontId="6" fillId="4" borderId="15" xfId="0" applyNumberFormat="1" applyFont="1" applyFill="1" applyBorder="1" applyAlignment="1" applyProtection="1">
      <alignment horizontal="right" wrapText="1"/>
    </xf>
    <xf numFmtId="0" fontId="11" fillId="2" borderId="15" xfId="0" applyNumberFormat="1" applyFont="1" applyFill="1" applyBorder="1" applyAlignment="1" applyProtection="1">
      <alignment horizontal="left" vertical="center" wrapText="1"/>
    </xf>
    <xf numFmtId="4" fontId="3" fillId="2" borderId="5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4" fontId="3" fillId="2" borderId="14" xfId="0" applyNumberFormat="1" applyFont="1" applyFill="1" applyBorder="1" applyAlignment="1">
      <alignment horizontal="right"/>
    </xf>
    <xf numFmtId="0" fontId="18" fillId="5" borderId="6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wrapText="1"/>
    </xf>
    <xf numFmtId="0" fontId="12" fillId="0" borderId="2" xfId="0" applyNumberFormat="1" applyFont="1" applyFill="1" applyBorder="1" applyAlignment="1" applyProtection="1">
      <alignment wrapText="1"/>
    </xf>
    <xf numFmtId="0" fontId="12" fillId="0" borderId="4" xfId="0" applyNumberFormat="1" applyFont="1" applyFill="1" applyBorder="1" applyAlignment="1" applyProtection="1">
      <alignment wrapText="1"/>
    </xf>
    <xf numFmtId="0" fontId="29" fillId="0" borderId="0" xfId="0" applyFont="1" applyAlignment="1">
      <alignment horizontal="left" indent="1"/>
    </xf>
    <xf numFmtId="0" fontId="26" fillId="0" borderId="0" xfId="0" applyFont="1" applyBorder="1" applyAlignment="1">
      <alignment horizontal="center" vertical="center" wrapText="1" indent="1"/>
    </xf>
    <xf numFmtId="0" fontId="20" fillId="5" borderId="7" xfId="0" applyFont="1" applyFill="1" applyBorder="1" applyAlignment="1">
      <alignment horizontal="left" wrapText="1" indent="1"/>
    </xf>
    <xf numFmtId="4" fontId="20" fillId="5" borderId="7" xfId="0" applyNumberFormat="1" applyFont="1" applyFill="1" applyBorder="1" applyAlignment="1">
      <alignment horizontal="right" wrapText="1" indent="1"/>
    </xf>
    <xf numFmtId="0" fontId="32" fillId="7" borderId="7" xfId="5" applyFont="1" applyFill="1" applyBorder="1" applyAlignment="1">
      <alignment horizontal="left" wrapText="1" indent="1"/>
    </xf>
    <xf numFmtId="4" fontId="32" fillId="7" borderId="7" xfId="5" applyNumberFormat="1" applyFont="1" applyFill="1" applyBorder="1" applyAlignment="1">
      <alignment horizontal="right" wrapText="1" indent="1"/>
    </xf>
    <xf numFmtId="0" fontId="23" fillId="5" borderId="7" xfId="0" applyFont="1" applyFill="1" applyBorder="1" applyAlignment="1">
      <alignment horizontal="left" wrapText="1" indent="1"/>
    </xf>
    <xf numFmtId="4" fontId="23" fillId="5" borderId="7" xfId="0" applyNumberFormat="1" applyFont="1" applyFill="1" applyBorder="1" applyAlignment="1">
      <alignment horizontal="right" wrapText="1" indent="1"/>
    </xf>
    <xf numFmtId="0" fontId="23" fillId="5" borderId="7" xfId="0" applyFont="1" applyFill="1" applyBorder="1" applyAlignment="1">
      <alignment horizontal="right" wrapText="1" indent="1"/>
    </xf>
    <xf numFmtId="2" fontId="33" fillId="7" borderId="7" xfId="0" applyNumberFormat="1" applyFont="1" applyFill="1" applyBorder="1" applyAlignment="1">
      <alignment horizontal="right" wrapText="1" indent="1"/>
    </xf>
    <xf numFmtId="0" fontId="23" fillId="2" borderId="7" xfId="0" applyFont="1" applyFill="1" applyBorder="1" applyAlignment="1">
      <alignment horizontal="left" wrapText="1" indent="1"/>
    </xf>
    <xf numFmtId="0" fontId="23" fillId="2" borderId="7" xfId="0" applyFont="1" applyFill="1" applyBorder="1" applyAlignment="1">
      <alignment horizontal="right" wrapText="1" indent="1"/>
    </xf>
    <xf numFmtId="4" fontId="23" fillId="2" borderId="7" xfId="0" applyNumberFormat="1" applyFont="1" applyFill="1" applyBorder="1" applyAlignment="1">
      <alignment horizontal="right" wrapText="1" indent="1"/>
    </xf>
    <xf numFmtId="0" fontId="25" fillId="7" borderId="7" xfId="0" applyFont="1" applyFill="1" applyBorder="1" applyAlignment="1">
      <alignment horizontal="left" wrapText="1" indent="1"/>
    </xf>
    <xf numFmtId="43" fontId="23" fillId="7" borderId="7" xfId="1" applyFont="1" applyFill="1" applyBorder="1" applyAlignment="1">
      <alignment horizontal="left" wrapText="1" indent="1"/>
    </xf>
    <xf numFmtId="0" fontId="25" fillId="16" borderId="7" xfId="0" applyFont="1" applyFill="1" applyBorder="1" applyAlignment="1">
      <alignment horizontal="left" wrapText="1" indent="1"/>
    </xf>
    <xf numFmtId="0" fontId="20" fillId="5" borderId="0" xfId="0" applyFont="1" applyFill="1" applyBorder="1" applyAlignment="1">
      <alignment horizontal="left" wrapText="1"/>
    </xf>
    <xf numFmtId="4" fontId="20" fillId="5" borderId="0" xfId="0" applyNumberFormat="1" applyFont="1" applyFill="1" applyBorder="1" applyAlignment="1">
      <alignment horizontal="right" wrapText="1"/>
    </xf>
    <xf numFmtId="2" fontId="34" fillId="5" borderId="0" xfId="0" applyNumberFormat="1" applyFont="1" applyFill="1" applyBorder="1" applyAlignment="1">
      <alignment horizontal="right" wrapText="1" indent="1"/>
    </xf>
    <xf numFmtId="0" fontId="0" fillId="0" borderId="0" xfId="0" applyBorder="1"/>
    <xf numFmtId="4" fontId="0" fillId="0" borderId="0" xfId="0" applyNumberFormat="1" applyBorder="1"/>
    <xf numFmtId="0" fontId="23" fillId="17" borderId="7" xfId="0" applyFont="1" applyFill="1" applyBorder="1" applyAlignment="1">
      <alignment horizontal="left" wrapText="1" indent="1"/>
    </xf>
    <xf numFmtId="4" fontId="23" fillId="17" borderId="7" xfId="0" applyNumberFormat="1" applyFont="1" applyFill="1" applyBorder="1" applyAlignment="1">
      <alignment horizontal="right" wrapText="1" indent="1"/>
    </xf>
    <xf numFmtId="0" fontId="25" fillId="18" borderId="7" xfId="0" applyFont="1" applyFill="1" applyBorder="1" applyAlignment="1">
      <alignment horizontal="left" wrapText="1" indent="1"/>
    </xf>
    <xf numFmtId="4" fontId="25" fillId="18" borderId="7" xfId="0" applyNumberFormat="1" applyFont="1" applyFill="1" applyBorder="1" applyAlignment="1">
      <alignment horizontal="right" wrapText="1" indent="1"/>
    </xf>
    <xf numFmtId="4" fontId="25" fillId="7" borderId="7" xfId="0" applyNumberFormat="1" applyFont="1" applyFill="1" applyBorder="1" applyAlignment="1">
      <alignment horizontal="right" wrapText="1" indent="1"/>
    </xf>
    <xf numFmtId="4" fontId="25" fillId="16" borderId="7" xfId="0" applyNumberFormat="1" applyFont="1" applyFill="1" applyBorder="1" applyAlignment="1">
      <alignment horizontal="right" wrapText="1" indent="1"/>
    </xf>
    <xf numFmtId="0" fontId="25" fillId="16" borderId="7" xfId="0" applyFont="1" applyFill="1" applyBorder="1" applyAlignment="1">
      <alignment horizontal="right" wrapText="1" indent="1"/>
    </xf>
    <xf numFmtId="0" fontId="25" fillId="7" borderId="7" xfId="0" applyFont="1" applyFill="1" applyBorder="1" applyAlignment="1">
      <alignment horizontal="right" wrapText="1" indent="1"/>
    </xf>
    <xf numFmtId="0" fontId="11" fillId="18" borderId="7" xfId="0" applyFont="1" applyFill="1" applyBorder="1" applyAlignment="1">
      <alignment horizontal="left" wrapText="1" indent="1"/>
    </xf>
    <xf numFmtId="4" fontId="11" fillId="18" borderId="7" xfId="0" applyNumberFormat="1" applyFont="1" applyFill="1" applyBorder="1" applyAlignment="1">
      <alignment horizontal="right" wrapText="1" indent="1"/>
    </xf>
    <xf numFmtId="4" fontId="23" fillId="5" borderId="22" xfId="0" applyNumberFormat="1" applyFont="1" applyFill="1" applyBorder="1" applyAlignment="1">
      <alignment horizontal="right" wrapText="1" indent="1"/>
    </xf>
    <xf numFmtId="4" fontId="23" fillId="17" borderId="22" xfId="0" applyNumberFormat="1" applyFont="1" applyFill="1" applyBorder="1" applyAlignment="1">
      <alignment horizontal="right" wrapText="1" indent="1"/>
    </xf>
    <xf numFmtId="0" fontId="30" fillId="0" borderId="0" xfId="0" applyFont="1" applyAlignment="1"/>
    <xf numFmtId="0" fontId="20" fillId="2" borderId="7" xfId="0" applyFont="1" applyFill="1" applyBorder="1" applyAlignment="1">
      <alignment horizontal="left" wrapText="1" indent="1"/>
    </xf>
    <xf numFmtId="4" fontId="31" fillId="2" borderId="7" xfId="2" applyNumberFormat="1" applyFont="1" applyFill="1" applyBorder="1" applyAlignment="1">
      <alignment horizontal="right" wrapText="1" indent="1"/>
    </xf>
    <xf numFmtId="0" fontId="27" fillId="2" borderId="7" xfId="3" applyFill="1" applyBorder="1" applyAlignment="1">
      <alignment horizontal="left" wrapText="1" indent="1"/>
    </xf>
    <xf numFmtId="4" fontId="27" fillId="2" borderId="7" xfId="3" applyNumberFormat="1" applyFill="1" applyBorder="1" applyAlignment="1">
      <alignment horizontal="right" wrapText="1" indent="1"/>
    </xf>
    <xf numFmtId="2" fontId="27" fillId="2" borderId="7" xfId="3" applyNumberFormat="1" applyFill="1" applyBorder="1" applyAlignment="1">
      <alignment horizontal="right" wrapText="1" indent="1"/>
    </xf>
    <xf numFmtId="0" fontId="27" fillId="2" borderId="7" xfId="4" applyFill="1" applyBorder="1" applyAlignment="1">
      <alignment horizontal="left" wrapText="1" indent="1"/>
    </xf>
    <xf numFmtId="4" fontId="27" fillId="2" borderId="7" xfId="4" applyNumberFormat="1" applyFill="1" applyBorder="1" applyAlignment="1">
      <alignment horizontal="right" wrapText="1" indent="1"/>
    </xf>
    <xf numFmtId="2" fontId="27" fillId="2" borderId="7" xfId="4" applyNumberFormat="1" applyFill="1" applyBorder="1" applyAlignment="1">
      <alignment horizontal="right" wrapText="1" indent="1"/>
    </xf>
    <xf numFmtId="2" fontId="33" fillId="2" borderId="7" xfId="0" applyNumberFormat="1" applyFont="1" applyFill="1" applyBorder="1" applyAlignment="1">
      <alignment horizontal="right" wrapText="1" indent="1"/>
    </xf>
    <xf numFmtId="0" fontId="25" fillId="2" borderId="7" xfId="0" applyFont="1" applyFill="1" applyBorder="1" applyAlignment="1">
      <alignment horizontal="left" wrapText="1" indent="1"/>
    </xf>
    <xf numFmtId="0" fontId="25" fillId="2" borderId="7" xfId="0" applyFont="1" applyFill="1" applyBorder="1" applyAlignment="1">
      <alignment horizontal="right" wrapText="1" indent="1"/>
    </xf>
    <xf numFmtId="4" fontId="25" fillId="2" borderId="7" xfId="0" applyNumberFormat="1" applyFont="1" applyFill="1" applyBorder="1" applyAlignment="1">
      <alignment horizontal="right" wrapText="1" indent="1"/>
    </xf>
    <xf numFmtId="43" fontId="23" fillId="2" borderId="7" xfId="1" applyFont="1" applyFill="1" applyBorder="1" applyAlignment="1">
      <alignment horizontal="left" wrapText="1" indent="1"/>
    </xf>
    <xf numFmtId="0" fontId="27" fillId="2" borderId="20" xfId="3" applyFill="1" applyBorder="1" applyAlignment="1">
      <alignment horizontal="left" wrapText="1" indent="1"/>
    </xf>
    <xf numFmtId="4" fontId="27" fillId="2" borderId="20" xfId="3" applyNumberFormat="1" applyFill="1" applyBorder="1" applyAlignment="1">
      <alignment horizontal="right" wrapText="1" indent="1"/>
    </xf>
    <xf numFmtId="2" fontId="27" fillId="2" borderId="20" xfId="3" applyNumberFormat="1" applyFill="1" applyBorder="1" applyAlignment="1">
      <alignment horizontal="right" wrapText="1" indent="1"/>
    </xf>
    <xf numFmtId="0" fontId="36" fillId="7" borderId="7" xfId="5" applyFont="1" applyFill="1" applyBorder="1" applyAlignment="1">
      <alignment horizontal="left" wrapText="1" indent="1"/>
    </xf>
    <xf numFmtId="0" fontId="36" fillId="7" borderId="7" xfId="5" applyFont="1" applyFill="1" applyBorder="1" applyAlignment="1">
      <alignment horizontal="right" wrapText="1" indent="1"/>
    </xf>
    <xf numFmtId="2" fontId="36" fillId="7" borderId="7" xfId="5" applyNumberFormat="1" applyFont="1" applyFill="1" applyBorder="1" applyAlignment="1">
      <alignment horizontal="right" wrapText="1" indent="1"/>
    </xf>
    <xf numFmtId="0" fontId="20" fillId="7" borderId="7" xfId="0" applyFont="1" applyFill="1" applyBorder="1" applyAlignment="1">
      <alignment horizontal="left" wrapText="1" indent="1"/>
    </xf>
    <xf numFmtId="4" fontId="20" fillId="7" borderId="7" xfId="0" applyNumberFormat="1" applyFont="1" applyFill="1" applyBorder="1" applyAlignment="1">
      <alignment horizontal="right" wrapText="1" indent="1"/>
    </xf>
    <xf numFmtId="2" fontId="35" fillId="7" borderId="7" xfId="0" applyNumberFormat="1" applyFont="1" applyFill="1" applyBorder="1" applyAlignment="1">
      <alignment horizontal="right" wrapText="1" indent="1"/>
    </xf>
    <xf numFmtId="4" fontId="36" fillId="7" borderId="7" xfId="5" applyNumberFormat="1" applyFont="1" applyFill="1" applyBorder="1" applyAlignment="1">
      <alignment horizontal="right" wrapText="1" indent="1"/>
    </xf>
    <xf numFmtId="43" fontId="20" fillId="7" borderId="7" xfId="1" applyFont="1" applyFill="1" applyBorder="1" applyAlignment="1">
      <alignment horizontal="left" wrapText="1" indent="1"/>
    </xf>
    <xf numFmtId="0" fontId="36" fillId="7" borderId="19" xfId="3" applyFont="1" applyFill="1" applyBorder="1" applyAlignment="1">
      <alignment horizontal="left" wrapText="1" indent="1"/>
    </xf>
    <xf numFmtId="4" fontId="36" fillId="7" borderId="19" xfId="3" applyNumberFormat="1" applyFont="1" applyFill="1" applyBorder="1" applyAlignment="1">
      <alignment horizontal="right" wrapText="1" indent="1"/>
    </xf>
    <xf numFmtId="2" fontId="36" fillId="7" borderId="19" xfId="3" applyNumberFormat="1" applyFont="1" applyFill="1" applyBorder="1" applyAlignment="1">
      <alignment horizontal="right" wrapText="1" indent="1"/>
    </xf>
    <xf numFmtId="0" fontId="31" fillId="9" borderId="7" xfId="2" applyFont="1" applyFill="1" applyBorder="1" applyAlignment="1">
      <alignment horizontal="left" wrapText="1" indent="1"/>
    </xf>
    <xf numFmtId="4" fontId="31" fillId="9" borderId="7" xfId="2" applyNumberFormat="1" applyFont="1" applyFill="1" applyBorder="1" applyAlignment="1">
      <alignment horizontal="right" wrapText="1" indent="1"/>
    </xf>
    <xf numFmtId="0" fontId="32" fillId="6" borderId="7" xfId="5" applyFont="1" applyFill="1" applyBorder="1" applyAlignment="1">
      <alignment horizontal="left" wrapText="1" indent="1"/>
    </xf>
    <xf numFmtId="4" fontId="32" fillId="6" borderId="7" xfId="5" applyNumberFormat="1" applyFont="1" applyFill="1" applyBorder="1" applyAlignment="1">
      <alignment horizontal="right" wrapText="1" indent="1"/>
    </xf>
    <xf numFmtId="0" fontId="25" fillId="6" borderId="7" xfId="0" applyFont="1" applyFill="1" applyBorder="1" applyAlignment="1">
      <alignment horizontal="left" wrapText="1" indent="1"/>
    </xf>
    <xf numFmtId="43" fontId="23" fillId="6" borderId="7" xfId="1" applyFont="1" applyFill="1" applyBorder="1" applyAlignment="1">
      <alignment horizontal="left" wrapText="1" indent="1"/>
    </xf>
    <xf numFmtId="2" fontId="33" fillId="6" borderId="7" xfId="0" applyNumberFormat="1" applyFont="1" applyFill="1" applyBorder="1" applyAlignment="1">
      <alignment horizontal="right" wrapText="1" indent="1"/>
    </xf>
    <xf numFmtId="0" fontId="20" fillId="7" borderId="7" xfId="0" applyFont="1" applyFill="1" applyBorder="1" applyAlignment="1">
      <alignment horizontal="right" wrapText="1" indent="1"/>
    </xf>
    <xf numFmtId="43" fontId="20" fillId="7" borderId="7" xfId="0" applyNumberFormat="1" applyFont="1" applyFill="1" applyBorder="1" applyAlignment="1">
      <alignment horizontal="right" wrapText="1" indent="1"/>
    </xf>
    <xf numFmtId="2" fontId="25" fillId="7" borderId="7" xfId="0" applyNumberFormat="1" applyFont="1" applyFill="1" applyBorder="1" applyAlignment="1">
      <alignment horizontal="right" wrapText="1"/>
    </xf>
    <xf numFmtId="4" fontId="20" fillId="5" borderId="22" xfId="0" applyNumberFormat="1" applyFont="1" applyFill="1" applyBorder="1" applyAlignment="1">
      <alignment horizontal="right" wrapText="1" indent="1"/>
    </xf>
    <xf numFmtId="4" fontId="25" fillId="18" borderId="22" xfId="0" applyNumberFormat="1" applyFont="1" applyFill="1" applyBorder="1" applyAlignment="1">
      <alignment horizontal="right" wrapText="1" indent="1"/>
    </xf>
    <xf numFmtId="4" fontId="25" fillId="7" borderId="22" xfId="0" applyNumberFormat="1" applyFont="1" applyFill="1" applyBorder="1" applyAlignment="1">
      <alignment horizontal="right" wrapText="1" indent="1"/>
    </xf>
    <xf numFmtId="4" fontId="25" fillId="16" borderId="22" xfId="0" applyNumberFormat="1" applyFont="1" applyFill="1" applyBorder="1" applyAlignment="1">
      <alignment horizontal="right" wrapText="1" indent="1"/>
    </xf>
    <xf numFmtId="0" fontId="23" fillId="5" borderId="22" xfId="0" applyFont="1" applyFill="1" applyBorder="1" applyAlignment="1">
      <alignment horizontal="left" wrapText="1" indent="1"/>
    </xf>
    <xf numFmtId="0" fontId="23" fillId="5" borderId="22" xfId="0" applyFont="1" applyFill="1" applyBorder="1" applyAlignment="1">
      <alignment horizontal="right" wrapText="1" indent="1"/>
    </xf>
    <xf numFmtId="0" fontId="25" fillId="16" borderId="22" xfId="0" applyFont="1" applyFill="1" applyBorder="1" applyAlignment="1">
      <alignment horizontal="right" wrapText="1" indent="1"/>
    </xf>
    <xf numFmtId="4" fontId="20" fillId="7" borderId="22" xfId="0" applyNumberFormat="1" applyFont="1" applyFill="1" applyBorder="1" applyAlignment="1">
      <alignment horizontal="right" wrapText="1" indent="1"/>
    </xf>
    <xf numFmtId="0" fontId="25" fillId="7" borderId="22" xfId="0" applyFont="1" applyFill="1" applyBorder="1" applyAlignment="1">
      <alignment horizontal="right" wrapText="1" indent="1"/>
    </xf>
    <xf numFmtId="4" fontId="11" fillId="18" borderId="22" xfId="0" applyNumberFormat="1" applyFont="1" applyFill="1" applyBorder="1" applyAlignment="1">
      <alignment horizontal="right" wrapText="1" indent="1"/>
    </xf>
    <xf numFmtId="0" fontId="25" fillId="7" borderId="22" xfId="0" applyFont="1" applyFill="1" applyBorder="1" applyAlignment="1">
      <alignment horizontal="left" wrapText="1" indent="1"/>
    </xf>
    <xf numFmtId="0" fontId="25" fillId="16" borderId="22" xfId="0" applyFont="1" applyFill="1" applyBorder="1" applyAlignment="1">
      <alignment horizontal="left" wrapText="1" indent="1"/>
    </xf>
    <xf numFmtId="2" fontId="23" fillId="7" borderId="3" xfId="0" applyNumberFormat="1" applyFont="1" applyFill="1" applyBorder="1" applyAlignment="1">
      <alignment horizontal="right" wrapText="1" indent="1"/>
    </xf>
    <xf numFmtId="2" fontId="23" fillId="16" borderId="3" xfId="0" applyNumberFormat="1" applyFont="1" applyFill="1" applyBorder="1" applyAlignment="1">
      <alignment horizontal="right" wrapText="1" indent="1"/>
    </xf>
    <xf numFmtId="2" fontId="23" fillId="5" borderId="3" xfId="0" applyNumberFormat="1" applyFont="1" applyFill="1" applyBorder="1" applyAlignment="1">
      <alignment horizontal="left" wrapText="1" indent="1"/>
    </xf>
    <xf numFmtId="2" fontId="25" fillId="7" borderId="3" xfId="0" applyNumberFormat="1" applyFont="1" applyFill="1" applyBorder="1" applyAlignment="1">
      <alignment horizontal="right" wrapText="1" indent="1"/>
    </xf>
    <xf numFmtId="2" fontId="37" fillId="18" borderId="3" xfId="0" applyNumberFormat="1" applyFont="1" applyFill="1" applyBorder="1" applyAlignment="1">
      <alignment horizontal="right" wrapText="1" indent="1"/>
    </xf>
    <xf numFmtId="2" fontId="23" fillId="7" borderId="3" xfId="0" applyNumberFormat="1" applyFont="1" applyFill="1" applyBorder="1" applyAlignment="1">
      <alignment horizontal="left" wrapText="1" indent="1"/>
    </xf>
    <xf numFmtId="2" fontId="23" fillId="16" borderId="3" xfId="0" applyNumberFormat="1" applyFont="1" applyFill="1" applyBorder="1" applyAlignment="1">
      <alignment horizontal="left" wrapText="1" indent="1"/>
    </xf>
    <xf numFmtId="4" fontId="23" fillId="17" borderId="3" xfId="0" applyNumberFormat="1" applyFont="1" applyFill="1" applyBorder="1" applyAlignment="1">
      <alignment horizontal="right" wrapText="1" indent="1"/>
    </xf>
    <xf numFmtId="4" fontId="25" fillId="7" borderId="3" xfId="0" applyNumberFormat="1" applyFont="1" applyFill="1" applyBorder="1" applyAlignment="1">
      <alignment horizontal="right" wrapText="1" indent="1"/>
    </xf>
    <xf numFmtId="4" fontId="25" fillId="18" borderId="3" xfId="0" applyNumberFormat="1" applyFont="1" applyFill="1" applyBorder="1" applyAlignment="1">
      <alignment horizontal="right" wrapText="1" indent="1"/>
    </xf>
    <xf numFmtId="2" fontId="23" fillId="5" borderId="3" xfId="0" applyNumberFormat="1" applyFont="1" applyFill="1" applyBorder="1" applyAlignment="1">
      <alignment horizontal="right" wrapText="1" indent="1"/>
    </xf>
    <xf numFmtId="2" fontId="23" fillId="5" borderId="22" xfId="0" applyNumberFormat="1" applyFont="1" applyFill="1" applyBorder="1" applyAlignment="1">
      <alignment horizontal="right" wrapText="1" indent="1"/>
    </xf>
    <xf numFmtId="2" fontId="25" fillId="16" borderId="22" xfId="0" applyNumberFormat="1" applyFont="1" applyFill="1" applyBorder="1" applyAlignment="1">
      <alignment horizontal="right" wrapText="1" indent="1"/>
    </xf>
    <xf numFmtId="4" fontId="25" fillId="5" borderId="3" xfId="0" applyNumberFormat="1" applyFont="1" applyFill="1" applyBorder="1" applyAlignment="1">
      <alignment horizontal="right" wrapText="1" indent="1"/>
    </xf>
    <xf numFmtId="0" fontId="27" fillId="6" borderId="7" xfId="5" applyFill="1" applyBorder="1" applyAlignment="1">
      <alignment horizontal="left" wrapText="1" indent="1"/>
    </xf>
    <xf numFmtId="4" fontId="27" fillId="6" borderId="7" xfId="5" applyNumberFormat="1" applyFill="1" applyBorder="1" applyAlignment="1">
      <alignment horizontal="right" wrapText="1" indent="1"/>
    </xf>
    <xf numFmtId="0" fontId="27" fillId="6" borderId="7" xfId="5" applyFill="1" applyBorder="1" applyAlignment="1">
      <alignment horizontal="right" wrapText="1" indent="1"/>
    </xf>
    <xf numFmtId="2" fontId="27" fillId="6" borderId="7" xfId="5" applyNumberFormat="1" applyFill="1" applyBorder="1" applyAlignment="1">
      <alignment horizontal="right" wrapText="1" indent="1"/>
    </xf>
    <xf numFmtId="2" fontId="25" fillId="2" borderId="7" xfId="0" applyNumberFormat="1" applyFont="1" applyFill="1" applyBorder="1" applyAlignment="1">
      <alignment horizontal="right" wrapText="1" indent="1"/>
    </xf>
    <xf numFmtId="0" fontId="38" fillId="0" borderId="16" xfId="0" applyFont="1" applyBorder="1" applyAlignment="1">
      <alignment horizontal="center" vertical="center" wrapText="1" indent="1"/>
    </xf>
    <xf numFmtId="0" fontId="38" fillId="0" borderId="17" xfId="0" applyFont="1" applyBorder="1" applyAlignment="1">
      <alignment horizontal="center" vertical="center" wrapText="1" indent="1"/>
    </xf>
    <xf numFmtId="0" fontId="38" fillId="2" borderId="18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 indent="1"/>
    </xf>
    <xf numFmtId="0" fontId="38" fillId="0" borderId="2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 indent="1"/>
    </xf>
    <xf numFmtId="0" fontId="40" fillId="0" borderId="17" xfId="0" applyFont="1" applyBorder="1" applyAlignment="1">
      <alignment horizontal="center" vertical="center" wrapText="1" indent="1"/>
    </xf>
    <xf numFmtId="0" fontId="40" fillId="2" borderId="24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 indent="1"/>
    </xf>
    <xf numFmtId="0" fontId="40" fillId="0" borderId="25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/>
    </xf>
    <xf numFmtId="4" fontId="18" fillId="2" borderId="12" xfId="0" applyNumberFormat="1" applyFont="1" applyFill="1" applyBorder="1" applyAlignment="1">
      <alignment horizontal="right" wrapText="1"/>
    </xf>
    <xf numFmtId="4" fontId="18" fillId="11" borderId="7" xfId="0" applyNumberFormat="1" applyFont="1" applyFill="1" applyBorder="1" applyAlignment="1">
      <alignment horizontal="right" wrapText="1"/>
    </xf>
    <xf numFmtId="0" fontId="25" fillId="11" borderId="11" xfId="0" applyFont="1" applyFill="1" applyBorder="1" applyAlignment="1">
      <alignment horizontal="left"/>
    </xf>
    <xf numFmtId="4" fontId="25" fillId="11" borderId="7" xfId="0" applyNumberFormat="1" applyFont="1" applyFill="1" applyBorder="1" applyAlignment="1">
      <alignment horizontal="right" wrapText="1"/>
    </xf>
    <xf numFmtId="4" fontId="25" fillId="11" borderId="12" xfId="0" applyNumberFormat="1" applyFont="1" applyFill="1" applyBorder="1" applyAlignment="1">
      <alignment horizontal="right" wrapText="1"/>
    </xf>
    <xf numFmtId="0" fontId="25" fillId="6" borderId="11" xfId="0" applyFont="1" applyFill="1" applyBorder="1" applyAlignment="1">
      <alignment horizontal="left"/>
    </xf>
    <xf numFmtId="4" fontId="25" fillId="6" borderId="7" xfId="0" applyNumberFormat="1" applyFont="1" applyFill="1" applyBorder="1" applyAlignment="1">
      <alignment horizontal="right" wrapText="1"/>
    </xf>
    <xf numFmtId="4" fontId="25" fillId="6" borderId="12" xfId="0" applyNumberFormat="1" applyFont="1" applyFill="1" applyBorder="1" applyAlignment="1">
      <alignment horizontal="right" wrapText="1"/>
    </xf>
    <xf numFmtId="4" fontId="20" fillId="8" borderId="12" xfId="0" applyNumberFormat="1" applyFont="1" applyFill="1" applyBorder="1" applyAlignment="1">
      <alignment wrapText="1"/>
    </xf>
    <xf numFmtId="4" fontId="20" fillId="8" borderId="7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6" fillId="4" borderId="13" xfId="0" applyNumberFormat="1" applyFont="1" applyFill="1" applyBorder="1" applyAlignment="1" applyProtection="1">
      <alignment horizontal="left" vertical="center" wrapText="1"/>
    </xf>
    <xf numFmtId="0" fontId="6" fillId="4" borderId="5" xfId="0" applyNumberFormat="1" applyFont="1" applyFill="1" applyBorder="1" applyAlignment="1" applyProtection="1">
      <alignment horizontal="left" vertical="center" wrapText="1"/>
    </xf>
    <xf numFmtId="0" fontId="6" fillId="4" borderId="1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1" fillId="3" borderId="13" xfId="0" applyNumberFormat="1" applyFont="1" applyFill="1" applyBorder="1" applyAlignment="1" applyProtection="1">
      <alignment horizontal="left" vertical="center" wrapText="1"/>
    </xf>
    <xf numFmtId="0" fontId="9" fillId="3" borderId="5" xfId="0" applyNumberFormat="1" applyFont="1" applyFill="1" applyBorder="1" applyAlignment="1" applyProtection="1">
      <alignment vertical="center" wrapText="1"/>
    </xf>
    <xf numFmtId="0" fontId="9" fillId="3" borderId="5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6">
    <cellStyle name="20% - Isticanje5" xfId="3" builtinId="46"/>
    <cellStyle name="40% - Isticanje5" xfId="4" builtinId="47"/>
    <cellStyle name="60% - Isticanje5" xfId="5" builtinId="48"/>
    <cellStyle name="Neutralno" xfId="2" builtinId="2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opLeftCell="A16" workbookViewId="0">
      <selection activeCell="A4" sqref="A4:J40"/>
    </sheetView>
  </sheetViews>
  <sheetFormatPr defaultRowHeight="15" x14ac:dyDescent="0.25"/>
  <cols>
    <col min="5" max="5" width="25.28515625" customWidth="1"/>
    <col min="6" max="6" width="18.5703125" customWidth="1"/>
    <col min="7" max="10" width="25.28515625" customWidth="1"/>
    <col min="11" max="11" width="12.7109375" bestFit="1" customWidth="1"/>
  </cols>
  <sheetData>
    <row r="1" spans="1:11" ht="42" customHeight="1" x14ac:dyDescent="0.25">
      <c r="A1" s="296" t="s">
        <v>119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x14ac:dyDescent="0.25">
      <c r="A3" s="297" t="s">
        <v>22</v>
      </c>
      <c r="B3" s="297"/>
      <c r="C3" s="297"/>
      <c r="D3" s="297"/>
      <c r="E3" s="297"/>
      <c r="F3" s="297"/>
      <c r="G3" s="297"/>
      <c r="H3" s="297"/>
      <c r="I3" s="298"/>
      <c r="J3" s="298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1" ht="18" customHeight="1" x14ac:dyDescent="0.25">
      <c r="A5" s="297" t="s">
        <v>28</v>
      </c>
      <c r="B5" s="304"/>
      <c r="C5" s="304"/>
      <c r="D5" s="304"/>
      <c r="E5" s="304"/>
      <c r="F5" s="304"/>
      <c r="G5" s="304"/>
      <c r="H5" s="304"/>
      <c r="I5" s="304"/>
      <c r="J5" s="304"/>
    </row>
    <row r="6" spans="1:11" ht="18" x14ac:dyDescent="0.25">
      <c r="A6" s="1"/>
      <c r="B6" s="2"/>
      <c r="C6" s="2"/>
      <c r="D6" s="2"/>
      <c r="E6" s="7"/>
      <c r="F6" s="8"/>
      <c r="H6" s="8"/>
      <c r="I6" s="8"/>
      <c r="J6" s="36"/>
    </row>
    <row r="7" spans="1:11" ht="25.5" x14ac:dyDescent="0.25">
      <c r="A7" s="292"/>
      <c r="B7" s="292"/>
      <c r="C7" s="292"/>
      <c r="D7" s="292"/>
      <c r="E7" s="292"/>
      <c r="F7" s="4" t="s">
        <v>116</v>
      </c>
      <c r="G7" s="139" t="s">
        <v>120</v>
      </c>
      <c r="H7" s="4" t="s">
        <v>117</v>
      </c>
      <c r="I7" s="4" t="s">
        <v>105</v>
      </c>
      <c r="J7" s="4" t="s">
        <v>118</v>
      </c>
      <c r="K7" s="48"/>
    </row>
    <row r="8" spans="1:11" x14ac:dyDescent="0.25">
      <c r="A8" s="299" t="s">
        <v>0</v>
      </c>
      <c r="B8" s="300"/>
      <c r="C8" s="300"/>
      <c r="D8" s="300"/>
      <c r="E8" s="301"/>
      <c r="F8" s="137">
        <f>F9</f>
        <v>3123741.69</v>
      </c>
      <c r="G8" s="137">
        <f>G9+G10</f>
        <v>2546867.75</v>
      </c>
      <c r="H8" s="137">
        <f>H9</f>
        <v>2638070</v>
      </c>
      <c r="I8" s="137">
        <f>I9</f>
        <v>2352070</v>
      </c>
      <c r="J8" s="138">
        <f>J9</f>
        <v>2352070</v>
      </c>
      <c r="K8" s="49"/>
    </row>
    <row r="9" spans="1:11" x14ac:dyDescent="0.25">
      <c r="A9" s="302" t="s">
        <v>1</v>
      </c>
      <c r="B9" s="295"/>
      <c r="C9" s="295"/>
      <c r="D9" s="295"/>
      <c r="E9" s="283"/>
      <c r="F9" s="42">
        <v>3123741.69</v>
      </c>
      <c r="G9" s="47">
        <v>2535867.75</v>
      </c>
      <c r="H9" s="47">
        <v>2638070</v>
      </c>
      <c r="I9" s="42">
        <v>2352070</v>
      </c>
      <c r="J9" s="53">
        <v>2352070</v>
      </c>
      <c r="K9" s="49"/>
    </row>
    <row r="10" spans="1:11" x14ac:dyDescent="0.25">
      <c r="A10" s="303" t="s">
        <v>2</v>
      </c>
      <c r="B10" s="283"/>
      <c r="C10" s="283"/>
      <c r="D10" s="283"/>
      <c r="E10" s="283"/>
      <c r="F10" s="35">
        <v>0</v>
      </c>
      <c r="G10" s="42">
        <v>11000</v>
      </c>
      <c r="H10" s="47">
        <v>0</v>
      </c>
      <c r="I10" s="42">
        <v>0</v>
      </c>
      <c r="J10" s="53">
        <v>0</v>
      </c>
      <c r="K10" s="50"/>
    </row>
    <row r="11" spans="1:11" x14ac:dyDescent="0.25">
      <c r="A11" s="37" t="s">
        <v>3</v>
      </c>
      <c r="B11" s="38"/>
      <c r="C11" s="38"/>
      <c r="D11" s="38"/>
      <c r="E11" s="38"/>
      <c r="F11" s="44">
        <f>F12+F13</f>
        <v>2765177.81</v>
      </c>
      <c r="G11" s="44">
        <f>G12+G13</f>
        <v>3045370</v>
      </c>
      <c r="H11" s="44">
        <f>H12+H13</f>
        <v>2638070</v>
      </c>
      <c r="I11" s="44">
        <f>I12+I13</f>
        <v>2352070</v>
      </c>
      <c r="J11" s="52">
        <f>J12+J13</f>
        <v>2352070</v>
      </c>
      <c r="K11" s="49"/>
    </row>
    <row r="12" spans="1:11" x14ac:dyDescent="0.25">
      <c r="A12" s="294" t="s">
        <v>4</v>
      </c>
      <c r="B12" s="295"/>
      <c r="C12" s="295"/>
      <c r="D12" s="295"/>
      <c r="E12" s="295"/>
      <c r="F12" s="43">
        <v>1836721.88</v>
      </c>
      <c r="G12" s="42">
        <v>3026170</v>
      </c>
      <c r="H12" s="47">
        <v>2631970</v>
      </c>
      <c r="I12" s="42">
        <v>2352070</v>
      </c>
      <c r="J12" s="54">
        <v>2352070</v>
      </c>
      <c r="K12" s="49"/>
    </row>
    <row r="13" spans="1:11" x14ac:dyDescent="0.25">
      <c r="A13" s="282" t="s">
        <v>5</v>
      </c>
      <c r="B13" s="283"/>
      <c r="C13" s="283"/>
      <c r="D13" s="283"/>
      <c r="E13" s="283"/>
      <c r="F13" s="43">
        <v>928455.93</v>
      </c>
      <c r="G13" s="43">
        <v>19200</v>
      </c>
      <c r="H13" s="47">
        <v>6100</v>
      </c>
      <c r="I13" s="43">
        <v>0</v>
      </c>
      <c r="J13" s="54">
        <v>0</v>
      </c>
      <c r="K13" s="49"/>
    </row>
    <row r="14" spans="1:11" x14ac:dyDescent="0.25">
      <c r="A14" s="284" t="s">
        <v>6</v>
      </c>
      <c r="B14" s="285"/>
      <c r="C14" s="285"/>
      <c r="D14" s="285"/>
      <c r="E14" s="285"/>
      <c r="F14" s="44">
        <f>F8-F11</f>
        <v>358563.87999999989</v>
      </c>
      <c r="G14" s="44">
        <f>G8-G11</f>
        <v>-498502.25</v>
      </c>
      <c r="H14" s="44">
        <f>H8-H11</f>
        <v>0</v>
      </c>
      <c r="I14" s="46">
        <f>I8-I11</f>
        <v>0</v>
      </c>
      <c r="J14" s="55">
        <f>J8-J11</f>
        <v>0</v>
      </c>
      <c r="K14" s="49"/>
    </row>
    <row r="15" spans="1:11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  <c r="K15" s="51"/>
    </row>
    <row r="16" spans="1:11" ht="18" customHeight="1" x14ac:dyDescent="0.25">
      <c r="A16" s="297" t="s">
        <v>27</v>
      </c>
      <c r="B16" s="304"/>
      <c r="C16" s="304"/>
      <c r="D16" s="304"/>
      <c r="E16" s="304"/>
      <c r="F16" s="304"/>
      <c r="G16" s="304"/>
      <c r="H16" s="304"/>
      <c r="I16" s="304"/>
      <c r="J16" s="304"/>
    </row>
    <row r="17" spans="1:10" ht="18" x14ac:dyDescent="0.25">
      <c r="A17" s="28"/>
      <c r="B17" s="26"/>
      <c r="C17" s="26"/>
      <c r="D17" s="26"/>
      <c r="E17" s="26"/>
      <c r="F17" s="26"/>
      <c r="G17" s="26"/>
      <c r="H17" s="27"/>
      <c r="I17" s="27"/>
      <c r="J17" s="27"/>
    </row>
    <row r="18" spans="1:10" ht="25.5" x14ac:dyDescent="0.25">
      <c r="A18" s="292"/>
      <c r="B18" s="292"/>
      <c r="C18" s="292"/>
      <c r="D18" s="292"/>
      <c r="E18" s="292"/>
      <c r="F18" s="4" t="s">
        <v>116</v>
      </c>
      <c r="G18" s="141" t="s">
        <v>120</v>
      </c>
      <c r="H18" s="4" t="s">
        <v>117</v>
      </c>
      <c r="I18" s="4" t="s">
        <v>105</v>
      </c>
      <c r="J18" s="4" t="s">
        <v>118</v>
      </c>
    </row>
    <row r="19" spans="1:10" ht="15.75" customHeight="1" x14ac:dyDescent="0.25">
      <c r="A19" s="305" t="s">
        <v>7</v>
      </c>
      <c r="B19" s="306"/>
      <c r="C19" s="306"/>
      <c r="D19" s="306"/>
      <c r="E19" s="307"/>
      <c r="F19" s="140"/>
      <c r="G19" s="140"/>
      <c r="H19" s="140"/>
      <c r="I19" s="140"/>
      <c r="J19" s="140"/>
    </row>
    <row r="20" spans="1:10" x14ac:dyDescent="0.25">
      <c r="A20" s="302" t="s">
        <v>8</v>
      </c>
      <c r="B20" s="295"/>
      <c r="C20" s="295"/>
      <c r="D20" s="295"/>
      <c r="E20" s="295"/>
      <c r="F20" s="32"/>
      <c r="G20" s="32"/>
      <c r="H20" s="32"/>
      <c r="I20" s="32"/>
      <c r="J20" s="32"/>
    </row>
    <row r="21" spans="1:10" x14ac:dyDescent="0.25">
      <c r="A21" s="284" t="s">
        <v>9</v>
      </c>
      <c r="B21" s="285"/>
      <c r="C21" s="285"/>
      <c r="D21" s="285"/>
      <c r="E21" s="285"/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ht="18" x14ac:dyDescent="0.25">
      <c r="A22" s="29"/>
      <c r="B22" s="30"/>
      <c r="C22" s="30"/>
      <c r="D22" s="30"/>
      <c r="E22" s="30"/>
      <c r="F22" s="30"/>
      <c r="G22" s="30"/>
      <c r="H22" s="31"/>
      <c r="I22" s="31"/>
      <c r="J22" s="31"/>
    </row>
    <row r="23" spans="1:10" ht="18" customHeight="1" x14ac:dyDescent="0.25">
      <c r="A23" s="297" t="s">
        <v>29</v>
      </c>
      <c r="B23" s="304"/>
      <c r="C23" s="304"/>
      <c r="D23" s="304"/>
      <c r="E23" s="304"/>
      <c r="F23" s="304"/>
      <c r="G23" s="304"/>
      <c r="H23" s="304"/>
      <c r="I23" s="304"/>
      <c r="J23" s="304"/>
    </row>
    <row r="24" spans="1:10" ht="18" x14ac:dyDescent="0.25">
      <c r="A24" s="29"/>
      <c r="B24" s="30"/>
      <c r="C24" s="30"/>
      <c r="D24" s="30"/>
      <c r="E24" s="30"/>
      <c r="F24" s="30"/>
      <c r="G24" s="30"/>
      <c r="H24" s="31"/>
      <c r="I24" s="31"/>
      <c r="J24" s="31"/>
    </row>
    <row r="25" spans="1:10" ht="25.5" x14ac:dyDescent="0.25">
      <c r="A25" s="292"/>
      <c r="B25" s="292"/>
      <c r="C25" s="292"/>
      <c r="D25" s="292"/>
      <c r="E25" s="292"/>
      <c r="F25" s="4" t="s">
        <v>116</v>
      </c>
      <c r="G25" s="141" t="s">
        <v>120</v>
      </c>
      <c r="H25" s="4" t="s">
        <v>117</v>
      </c>
      <c r="I25" s="4" t="s">
        <v>105</v>
      </c>
      <c r="J25" s="4" t="s">
        <v>118</v>
      </c>
    </row>
    <row r="26" spans="1:10" x14ac:dyDescent="0.25">
      <c r="A26" s="286" t="s">
        <v>102</v>
      </c>
      <c r="B26" s="287"/>
      <c r="C26" s="287"/>
      <c r="D26" s="287"/>
      <c r="E26" s="288"/>
      <c r="F26" s="142">
        <v>135821.71</v>
      </c>
      <c r="G26" s="142">
        <v>498502.25</v>
      </c>
      <c r="H26" s="143"/>
      <c r="I26" s="143"/>
      <c r="J26" s="144"/>
    </row>
    <row r="27" spans="1:10" ht="30" customHeight="1" x14ac:dyDescent="0.25">
      <c r="A27" s="289" t="s">
        <v>34</v>
      </c>
      <c r="B27" s="290"/>
      <c r="C27" s="290"/>
      <c r="D27" s="290"/>
      <c r="E27" s="291"/>
      <c r="F27" s="45">
        <v>358563.88</v>
      </c>
      <c r="G27" s="45">
        <v>498502.25</v>
      </c>
      <c r="H27" s="45"/>
      <c r="I27" s="33"/>
      <c r="J27" s="46"/>
    </row>
    <row r="30" spans="1:10" x14ac:dyDescent="0.25">
      <c r="A30" s="294" t="s">
        <v>100</v>
      </c>
      <c r="B30" s="295"/>
      <c r="C30" s="295"/>
      <c r="D30" s="295"/>
      <c r="E30" s="295"/>
      <c r="F30" s="44">
        <f>F26+F27</f>
        <v>494385.58999999997</v>
      </c>
      <c r="G30" s="34">
        <v>0</v>
      </c>
      <c r="H30" s="45">
        <v>0</v>
      </c>
      <c r="I30" s="34">
        <v>0</v>
      </c>
      <c r="J30" s="46">
        <v>0</v>
      </c>
    </row>
    <row r="31" spans="1:10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ht="29.25" customHeight="1" x14ac:dyDescent="0.25">
      <c r="A32" s="152"/>
      <c r="B32" s="153"/>
      <c r="C32" s="153"/>
      <c r="D32" s="153"/>
      <c r="E32" s="153"/>
      <c r="F32" s="153"/>
      <c r="G32" s="153"/>
      <c r="H32" s="153"/>
      <c r="I32" s="153"/>
      <c r="J32" s="154"/>
    </row>
    <row r="33" spans="1:10" ht="8.25" customHeight="1" x14ac:dyDescent="0.25"/>
    <row r="34" spans="1:10" ht="63" customHeight="1" x14ac:dyDescent="0.25">
      <c r="A34" s="293" t="s">
        <v>121</v>
      </c>
      <c r="B34" s="293"/>
      <c r="C34" s="293"/>
      <c r="D34" s="293"/>
      <c r="E34" s="293"/>
      <c r="F34" s="293"/>
      <c r="G34" s="293"/>
      <c r="H34" s="293"/>
      <c r="I34" s="293"/>
      <c r="J34" s="293"/>
    </row>
    <row r="35" spans="1:10" ht="8.25" customHeight="1" x14ac:dyDescent="0.25"/>
    <row r="36" spans="1:10" ht="29.25" customHeight="1" x14ac:dyDescent="0.25">
      <c r="A36" s="293" t="s">
        <v>114</v>
      </c>
      <c r="B36" s="293"/>
      <c r="C36" s="293"/>
      <c r="D36" s="293"/>
      <c r="E36" s="293"/>
      <c r="F36" s="293"/>
      <c r="G36" s="293"/>
      <c r="H36" s="293"/>
      <c r="I36" s="293"/>
      <c r="J36" s="293"/>
    </row>
    <row r="37" spans="1:10" x14ac:dyDescent="0.25">
      <c r="A37" s="280" t="s">
        <v>99</v>
      </c>
      <c r="B37" s="280"/>
      <c r="C37" s="280"/>
      <c r="D37" s="280"/>
      <c r="E37" s="281" t="s">
        <v>115</v>
      </c>
      <c r="F37" s="281"/>
    </row>
    <row r="38" spans="1:10" x14ac:dyDescent="0.25">
      <c r="C38" s="85"/>
    </row>
    <row r="39" spans="1:10" x14ac:dyDescent="0.25">
      <c r="C39" s="85"/>
    </row>
    <row r="40" spans="1:10" x14ac:dyDescent="0.25">
      <c r="C40" s="85"/>
    </row>
    <row r="41" spans="1:10" x14ac:dyDescent="0.25">
      <c r="C41" s="85"/>
    </row>
    <row r="42" spans="1:10" x14ac:dyDescent="0.25">
      <c r="C42" s="85"/>
    </row>
  </sheetData>
  <mergeCells count="24">
    <mergeCell ref="A12:E12"/>
    <mergeCell ref="A5:J5"/>
    <mergeCell ref="A16:J16"/>
    <mergeCell ref="A23:J23"/>
    <mergeCell ref="A7:E7"/>
    <mergeCell ref="A18:E18"/>
    <mergeCell ref="A19:E19"/>
    <mergeCell ref="A20:E20"/>
    <mergeCell ref="A21:E21"/>
    <mergeCell ref="A1:J1"/>
    <mergeCell ref="A3:J3"/>
    <mergeCell ref="A8:E8"/>
    <mergeCell ref="A9:E9"/>
    <mergeCell ref="A10:E10"/>
    <mergeCell ref="A37:D37"/>
    <mergeCell ref="E37:F37"/>
    <mergeCell ref="A13:E13"/>
    <mergeCell ref="A14:E14"/>
    <mergeCell ref="A26:E26"/>
    <mergeCell ref="A27:E27"/>
    <mergeCell ref="A25:E25"/>
    <mergeCell ref="A36:J36"/>
    <mergeCell ref="A30:E30"/>
    <mergeCell ref="A34:J34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377C-D89F-4BF2-BDB2-F33BA50FBC8B}">
  <sheetPr>
    <pageSetUpPr fitToPage="1"/>
  </sheetPr>
  <dimension ref="A1:I110"/>
  <sheetViews>
    <sheetView topLeftCell="A13" workbookViewId="0">
      <selection sqref="A1:I111"/>
    </sheetView>
  </sheetViews>
  <sheetFormatPr defaultRowHeight="15" x14ac:dyDescent="0.25"/>
  <cols>
    <col min="1" max="1" width="58.85546875" customWidth="1"/>
    <col min="2" max="2" width="21.28515625" customWidth="1"/>
    <col min="3" max="3" width="19" customWidth="1"/>
    <col min="4" max="4" width="15.42578125" bestFit="1" customWidth="1"/>
    <col min="5" max="5" width="23.42578125" customWidth="1"/>
    <col min="6" max="6" width="21.42578125" customWidth="1"/>
  </cols>
  <sheetData>
    <row r="1" spans="1:9" ht="30.75" customHeight="1" x14ac:dyDescent="0.25">
      <c r="A1" s="311" t="s">
        <v>119</v>
      </c>
      <c r="B1" s="311"/>
      <c r="C1" s="311"/>
      <c r="D1" s="311"/>
      <c r="E1" s="311"/>
      <c r="F1" s="311"/>
      <c r="G1" s="311"/>
      <c r="H1" s="311"/>
      <c r="I1" s="311"/>
    </row>
    <row r="2" spans="1:9" x14ac:dyDescent="0.25">
      <c r="A2" s="308" t="s">
        <v>122</v>
      </c>
      <c r="B2" s="308"/>
      <c r="C2" s="308"/>
      <c r="D2" s="308"/>
      <c r="E2" s="308"/>
      <c r="F2" s="308"/>
    </row>
    <row r="3" spans="1:9" x14ac:dyDescent="0.25">
      <c r="A3" s="309" t="s">
        <v>123</v>
      </c>
      <c r="B3" s="309"/>
      <c r="C3" s="309"/>
      <c r="D3" s="309"/>
      <c r="E3" s="309"/>
      <c r="F3" s="309"/>
    </row>
    <row r="4" spans="1:9" x14ac:dyDescent="0.25">
      <c r="A4" s="155"/>
      <c r="B4" s="188"/>
      <c r="C4" s="188"/>
      <c r="D4" s="188"/>
      <c r="E4" s="188"/>
      <c r="F4" s="188"/>
    </row>
    <row r="5" spans="1:9" x14ac:dyDescent="0.25">
      <c r="A5" s="310" t="s">
        <v>195</v>
      </c>
      <c r="B5" s="310"/>
      <c r="C5" s="310"/>
      <c r="D5" s="310"/>
      <c r="E5" s="310"/>
      <c r="F5" s="310"/>
    </row>
    <row r="6" spans="1:9" ht="15.75" thickBot="1" x14ac:dyDescent="0.3">
      <c r="A6" s="155"/>
      <c r="B6" s="155"/>
      <c r="D6" s="155"/>
      <c r="E6" s="155"/>
      <c r="F6" s="155"/>
    </row>
    <row r="7" spans="1:9" ht="42" customHeight="1" thickBot="1" x14ac:dyDescent="0.3">
      <c r="A7" s="257" t="s">
        <v>35</v>
      </c>
      <c r="B7" s="258" t="s">
        <v>196</v>
      </c>
      <c r="C7" s="259" t="s">
        <v>120</v>
      </c>
      <c r="D7" s="260" t="s">
        <v>197</v>
      </c>
      <c r="E7" s="261" t="s">
        <v>106</v>
      </c>
      <c r="F7" s="262" t="s">
        <v>198</v>
      </c>
    </row>
    <row r="8" spans="1:9" x14ac:dyDescent="0.25">
      <c r="A8" s="156">
        <v>1</v>
      </c>
      <c r="B8" s="156">
        <v>2</v>
      </c>
      <c r="C8" s="156">
        <v>3</v>
      </c>
      <c r="D8" s="156">
        <v>4</v>
      </c>
      <c r="E8" s="156">
        <v>5</v>
      </c>
      <c r="F8" s="156">
        <v>6</v>
      </c>
    </row>
    <row r="9" spans="1:9" ht="28.5" customHeight="1" x14ac:dyDescent="0.25">
      <c r="A9" s="216" t="s">
        <v>125</v>
      </c>
      <c r="B9" s="217">
        <f>B11</f>
        <v>3123741.69</v>
      </c>
      <c r="C9" s="217">
        <f>C12+C26+C29</f>
        <v>3045370</v>
      </c>
      <c r="D9" s="217">
        <f>D12+D26</f>
        <v>2638070</v>
      </c>
      <c r="E9" s="217">
        <f>E12</f>
        <v>2352070</v>
      </c>
      <c r="F9" s="217">
        <f>F12</f>
        <v>2352070</v>
      </c>
    </row>
    <row r="10" spans="1:9" ht="28.5" customHeight="1" x14ac:dyDescent="0.25">
      <c r="A10" s="189" t="s">
        <v>204</v>
      </c>
      <c r="B10" s="190">
        <f>B11</f>
        <v>3123741.69</v>
      </c>
      <c r="C10" s="190">
        <f>C11+C30</f>
        <v>3045370</v>
      </c>
      <c r="D10" s="190">
        <f>D9</f>
        <v>2638070</v>
      </c>
      <c r="E10" s="190">
        <f>E9</f>
        <v>2352070</v>
      </c>
      <c r="F10" s="190">
        <f>F9</f>
        <v>2352070</v>
      </c>
    </row>
    <row r="11" spans="1:9" ht="28.5" customHeight="1" x14ac:dyDescent="0.25">
      <c r="A11" s="189" t="s">
        <v>124</v>
      </c>
      <c r="B11" s="190">
        <f>B12</f>
        <v>3123741.69</v>
      </c>
      <c r="C11" s="190">
        <f>C12+C26</f>
        <v>2546867.75</v>
      </c>
      <c r="D11" s="190">
        <f>D12</f>
        <v>2638070</v>
      </c>
      <c r="E11" s="190">
        <f>E10</f>
        <v>2352070</v>
      </c>
      <c r="F11" s="190">
        <f>F10</f>
        <v>2352070</v>
      </c>
    </row>
    <row r="12" spans="1:9" ht="31.5" customHeight="1" x14ac:dyDescent="0.25">
      <c r="A12" s="218" t="s">
        <v>36</v>
      </c>
      <c r="B12" s="219">
        <f>B13+B17+B19+B21+B24+B27+B30</f>
        <v>3123741.69</v>
      </c>
      <c r="C12" s="219">
        <f>C13+C17+C19+C21+C24</f>
        <v>2535867.75</v>
      </c>
      <c r="D12" s="219">
        <f>D13+D17+D19+D21+D24</f>
        <v>2638070</v>
      </c>
      <c r="E12" s="219">
        <f>E13+E17+E19+E21+E24</f>
        <v>2352070</v>
      </c>
      <c r="F12" s="219">
        <f>F13+F17+F19+F21+F24+F27+F30</f>
        <v>2352070</v>
      </c>
    </row>
    <row r="13" spans="1:9" ht="30" x14ac:dyDescent="0.25">
      <c r="A13" s="159" t="s">
        <v>37</v>
      </c>
      <c r="B13" s="160">
        <v>1899124.89</v>
      </c>
      <c r="C13" s="160">
        <v>2164739.71</v>
      </c>
      <c r="D13" s="160">
        <f>D14+D15</f>
        <v>2215700</v>
      </c>
      <c r="E13" s="160">
        <v>1929700</v>
      </c>
      <c r="F13" s="160">
        <v>1929700</v>
      </c>
    </row>
    <row r="14" spans="1:9" ht="30" x14ac:dyDescent="0.25">
      <c r="A14" s="191" t="s">
        <v>126</v>
      </c>
      <c r="B14" s="192">
        <v>1519590.99</v>
      </c>
      <c r="C14" s="192">
        <v>1812129</v>
      </c>
      <c r="D14" s="192">
        <v>2179700</v>
      </c>
      <c r="E14" s="192">
        <v>0</v>
      </c>
      <c r="F14" s="193">
        <v>0</v>
      </c>
    </row>
    <row r="15" spans="1:9" x14ac:dyDescent="0.25">
      <c r="A15" s="194" t="s">
        <v>127</v>
      </c>
      <c r="B15" s="195">
        <v>379533.9</v>
      </c>
      <c r="C15" s="195">
        <v>348110.71</v>
      </c>
      <c r="D15" s="195">
        <v>36000</v>
      </c>
      <c r="E15" s="195">
        <v>0</v>
      </c>
      <c r="F15" s="196">
        <v>0</v>
      </c>
    </row>
    <row r="16" spans="1:9" x14ac:dyDescent="0.25">
      <c r="A16" s="165" t="s">
        <v>199</v>
      </c>
      <c r="B16" s="167"/>
      <c r="C16" s="166">
        <v>4500</v>
      </c>
      <c r="D16" s="165">
        <v>0</v>
      </c>
      <c r="E16" s="167"/>
      <c r="F16" s="197"/>
    </row>
    <row r="17" spans="1:6" x14ac:dyDescent="0.25">
      <c r="A17" s="205" t="s">
        <v>38</v>
      </c>
      <c r="B17" s="206">
        <v>4.46</v>
      </c>
      <c r="C17" s="207">
        <v>20</v>
      </c>
      <c r="D17" s="207">
        <v>20</v>
      </c>
      <c r="E17" s="207">
        <v>20</v>
      </c>
      <c r="F17" s="207">
        <v>20</v>
      </c>
    </row>
    <row r="18" spans="1:6" x14ac:dyDescent="0.25">
      <c r="A18" s="198" t="s">
        <v>128</v>
      </c>
      <c r="B18" s="199">
        <v>4.46</v>
      </c>
      <c r="C18" s="256">
        <v>20</v>
      </c>
      <c r="D18" s="256">
        <v>20</v>
      </c>
      <c r="E18" s="199">
        <v>0</v>
      </c>
      <c r="F18" s="197">
        <v>0</v>
      </c>
    </row>
    <row r="19" spans="1:6" ht="26.25" x14ac:dyDescent="0.25">
      <c r="A19" s="208" t="s">
        <v>39</v>
      </c>
      <c r="B19" s="209">
        <v>4129.1000000000004</v>
      </c>
      <c r="C19" s="209">
        <v>5000</v>
      </c>
      <c r="D19" s="209">
        <v>5000</v>
      </c>
      <c r="E19" s="209">
        <v>5000</v>
      </c>
      <c r="F19" s="210">
        <v>5000</v>
      </c>
    </row>
    <row r="20" spans="1:6" x14ac:dyDescent="0.25">
      <c r="A20" s="198" t="s">
        <v>129</v>
      </c>
      <c r="B20" s="200">
        <v>4129.1000000000004</v>
      </c>
      <c r="C20" s="200">
        <v>5000</v>
      </c>
      <c r="D20" s="200">
        <v>5000</v>
      </c>
      <c r="E20" s="200">
        <v>0</v>
      </c>
      <c r="F20" s="197">
        <v>0</v>
      </c>
    </row>
    <row r="21" spans="1:6" ht="30" x14ac:dyDescent="0.25">
      <c r="A21" s="205" t="s">
        <v>40</v>
      </c>
      <c r="B21" s="211">
        <v>119185.45</v>
      </c>
      <c r="C21" s="211">
        <v>131938.04</v>
      </c>
      <c r="D21" s="211">
        <f>D22+D23</f>
        <v>161580</v>
      </c>
      <c r="E21" s="211">
        <v>161580</v>
      </c>
      <c r="F21" s="207">
        <v>161580</v>
      </c>
    </row>
    <row r="22" spans="1:6" x14ac:dyDescent="0.25">
      <c r="A22" s="191" t="s">
        <v>130</v>
      </c>
      <c r="B22" s="192">
        <v>116435.44</v>
      </c>
      <c r="C22" s="192">
        <v>125338.04</v>
      </c>
      <c r="D22" s="192">
        <v>154980</v>
      </c>
      <c r="E22" s="192">
        <v>0</v>
      </c>
      <c r="F22" s="193">
        <v>0</v>
      </c>
    </row>
    <row r="23" spans="1:6" ht="31.5" customHeight="1" x14ac:dyDescent="0.25">
      <c r="A23" s="191" t="s">
        <v>131</v>
      </c>
      <c r="B23" s="192">
        <v>2750.01</v>
      </c>
      <c r="C23" s="192">
        <v>6600</v>
      </c>
      <c r="D23" s="192">
        <v>6600</v>
      </c>
      <c r="E23" s="192">
        <v>0</v>
      </c>
      <c r="F23" s="193">
        <v>0</v>
      </c>
    </row>
    <row r="24" spans="1:6" ht="26.25" x14ac:dyDescent="0.25">
      <c r="A24" s="168" t="s">
        <v>41</v>
      </c>
      <c r="B24" s="169">
        <v>1101297.79</v>
      </c>
      <c r="C24" s="169">
        <v>234170</v>
      </c>
      <c r="D24" s="169">
        <v>255770</v>
      </c>
      <c r="E24" s="169">
        <v>255770</v>
      </c>
      <c r="F24" s="164">
        <v>255770</v>
      </c>
    </row>
    <row r="25" spans="1:6" ht="26.25" x14ac:dyDescent="0.25">
      <c r="A25" s="198" t="s">
        <v>132</v>
      </c>
      <c r="B25" s="201">
        <v>1101297.79</v>
      </c>
      <c r="C25" s="201">
        <v>234170</v>
      </c>
      <c r="D25" s="201">
        <v>255770</v>
      </c>
      <c r="E25" s="201">
        <v>0</v>
      </c>
      <c r="F25" s="197">
        <v>0</v>
      </c>
    </row>
    <row r="26" spans="1:6" ht="27" customHeight="1" x14ac:dyDescent="0.25">
      <c r="A26" s="220" t="s">
        <v>200</v>
      </c>
      <c r="B26" s="221"/>
      <c r="C26" s="221">
        <v>11000</v>
      </c>
      <c r="D26" s="221"/>
      <c r="E26" s="221"/>
      <c r="F26" s="222"/>
    </row>
    <row r="27" spans="1:6" x14ac:dyDescent="0.25">
      <c r="A27" s="208" t="s">
        <v>201</v>
      </c>
      <c r="B27" s="212"/>
      <c r="C27" s="212">
        <v>11000</v>
      </c>
      <c r="D27" s="212"/>
      <c r="E27" s="212"/>
      <c r="F27" s="210"/>
    </row>
    <row r="28" spans="1:6" x14ac:dyDescent="0.25">
      <c r="A28" s="198" t="s">
        <v>202</v>
      </c>
      <c r="B28" s="201"/>
      <c r="C28" s="201">
        <v>11000</v>
      </c>
      <c r="D28" s="201"/>
      <c r="E28" s="201"/>
      <c r="F28" s="197"/>
    </row>
    <row r="29" spans="1:6" ht="21" customHeight="1" x14ac:dyDescent="0.25">
      <c r="A29" s="252" t="s">
        <v>133</v>
      </c>
      <c r="B29" s="252"/>
      <c r="C29" s="253">
        <v>498502.25</v>
      </c>
      <c r="D29" s="253">
        <v>0</v>
      </c>
      <c r="E29" s="254">
        <v>0</v>
      </c>
      <c r="F29" s="255">
        <v>0</v>
      </c>
    </row>
    <row r="30" spans="1:6" x14ac:dyDescent="0.25">
      <c r="A30" s="213" t="s">
        <v>101</v>
      </c>
      <c r="B30" s="213"/>
      <c r="C30" s="214">
        <f>C29</f>
        <v>498502.25</v>
      </c>
      <c r="D30" s="214">
        <v>0</v>
      </c>
      <c r="E30" s="213"/>
      <c r="F30" s="215">
        <v>0</v>
      </c>
    </row>
    <row r="31" spans="1:6" ht="15.75" thickBot="1" x14ac:dyDescent="0.3">
      <c r="A31" s="202" t="s">
        <v>134</v>
      </c>
      <c r="B31" s="202"/>
      <c r="C31" s="203">
        <f>C29</f>
        <v>498502.25</v>
      </c>
      <c r="D31" s="203">
        <v>0</v>
      </c>
      <c r="E31" s="202"/>
      <c r="F31" s="204">
        <v>0</v>
      </c>
    </row>
    <row r="32" spans="1:6" x14ac:dyDescent="0.25">
      <c r="A32" s="171"/>
      <c r="B32" s="172"/>
      <c r="C32" s="172"/>
      <c r="D32" s="172"/>
      <c r="E32" s="172"/>
      <c r="F32" s="173"/>
    </row>
    <row r="33" spans="1:6" x14ac:dyDescent="0.25">
      <c r="A33" s="171"/>
      <c r="B33" s="174"/>
      <c r="C33" s="175"/>
      <c r="D33" s="174"/>
      <c r="E33" s="174"/>
      <c r="F33" s="174"/>
    </row>
    <row r="34" spans="1:6" x14ac:dyDescent="0.25">
      <c r="A34" s="171"/>
      <c r="B34" s="174"/>
      <c r="C34" s="175"/>
      <c r="D34" s="174"/>
      <c r="E34" s="174"/>
      <c r="F34" s="174"/>
    </row>
    <row r="35" spans="1:6" x14ac:dyDescent="0.25">
      <c r="A35" s="310" t="s">
        <v>4</v>
      </c>
      <c r="B35" s="310"/>
      <c r="C35" s="310"/>
      <c r="D35" s="310"/>
      <c r="E35" s="310"/>
      <c r="F35" s="310"/>
    </row>
    <row r="36" spans="1:6" ht="15.75" thickBot="1" x14ac:dyDescent="0.3">
      <c r="A36" s="155"/>
      <c r="B36" s="155"/>
      <c r="C36" s="155"/>
      <c r="D36" s="155"/>
      <c r="E36" s="155"/>
      <c r="F36" s="155"/>
    </row>
    <row r="37" spans="1:6" ht="44.45" customHeight="1" thickBot="1" x14ac:dyDescent="0.3">
      <c r="A37" s="263" t="s">
        <v>35</v>
      </c>
      <c r="B37" s="264" t="s">
        <v>196</v>
      </c>
      <c r="C37" s="265" t="s">
        <v>120</v>
      </c>
      <c r="D37" s="266" t="s">
        <v>197</v>
      </c>
      <c r="E37" s="267" t="s">
        <v>106</v>
      </c>
      <c r="F37" s="268" t="s">
        <v>198</v>
      </c>
    </row>
    <row r="38" spans="1:6" x14ac:dyDescent="0.25">
      <c r="A38" s="156">
        <v>1</v>
      </c>
      <c r="B38" s="156">
        <v>5</v>
      </c>
      <c r="C38" s="156">
        <v>3</v>
      </c>
      <c r="D38" s="156">
        <v>4</v>
      </c>
      <c r="E38" s="156">
        <v>5</v>
      </c>
      <c r="F38" s="156">
        <v>6</v>
      </c>
    </row>
    <row r="39" spans="1:6" x14ac:dyDescent="0.25">
      <c r="A39" s="157" t="s">
        <v>135</v>
      </c>
      <c r="B39" s="158">
        <v>2765177.81</v>
      </c>
      <c r="C39" s="158">
        <f>C40</f>
        <v>3045370</v>
      </c>
      <c r="D39" s="158">
        <f>D41+D93</f>
        <v>2638070</v>
      </c>
      <c r="E39" s="226">
        <f>E40</f>
        <v>2352070</v>
      </c>
      <c r="F39" s="251">
        <f>F40</f>
        <v>2352070</v>
      </c>
    </row>
    <row r="40" spans="1:6" x14ac:dyDescent="0.25">
      <c r="A40" s="176" t="s">
        <v>125</v>
      </c>
      <c r="B40" s="177">
        <v>2765177.81</v>
      </c>
      <c r="C40" s="177">
        <f>C41+C93</f>
        <v>3045370</v>
      </c>
      <c r="D40" s="177">
        <f>D41+D93</f>
        <v>2638070</v>
      </c>
      <c r="E40" s="187">
        <f>E41+E93</f>
        <v>2352070</v>
      </c>
      <c r="F40" s="245">
        <f>F41+F93</f>
        <v>2352070</v>
      </c>
    </row>
    <row r="41" spans="1:6" x14ac:dyDescent="0.25">
      <c r="A41" s="178" t="s">
        <v>42</v>
      </c>
      <c r="B41" s="179">
        <v>1836721.88</v>
      </c>
      <c r="C41" s="179">
        <f>C42+C50+C82+C85+C87+C90</f>
        <v>3026170</v>
      </c>
      <c r="D41" s="179">
        <f>D42+D50+D82+D85+D87+D90</f>
        <v>2631970</v>
      </c>
      <c r="E41" s="227">
        <f>E42+E50+E82+E85+E87+E90</f>
        <v>2345970</v>
      </c>
      <c r="F41" s="247">
        <f>F42+F50+F82+F85+F87+F90</f>
        <v>2345970</v>
      </c>
    </row>
    <row r="42" spans="1:6" x14ac:dyDescent="0.25">
      <c r="A42" s="168" t="s">
        <v>43</v>
      </c>
      <c r="B42" s="180">
        <v>1550340.16</v>
      </c>
      <c r="C42" s="180">
        <v>1851700</v>
      </c>
      <c r="D42" s="180">
        <f>D43+D45+D47</f>
        <v>2006300</v>
      </c>
      <c r="E42" s="228">
        <v>2002300</v>
      </c>
      <c r="F42" s="246">
        <v>2002300</v>
      </c>
    </row>
    <row r="43" spans="1:6" x14ac:dyDescent="0.25">
      <c r="A43" s="170" t="s">
        <v>136</v>
      </c>
      <c r="B43" s="181">
        <v>1283795.44</v>
      </c>
      <c r="C43" s="181">
        <v>1168550</v>
      </c>
      <c r="D43" s="181">
        <v>1669000</v>
      </c>
      <c r="E43" s="229">
        <v>0</v>
      </c>
      <c r="F43" s="239">
        <v>0</v>
      </c>
    </row>
    <row r="44" spans="1:6" x14ac:dyDescent="0.25">
      <c r="A44" s="161" t="s">
        <v>137</v>
      </c>
      <c r="B44" s="162">
        <v>1283795.44</v>
      </c>
      <c r="C44" s="161"/>
      <c r="D44" s="161"/>
      <c r="E44" s="186">
        <v>0</v>
      </c>
      <c r="F44" s="240"/>
    </row>
    <row r="45" spans="1:6" x14ac:dyDescent="0.25">
      <c r="A45" s="170" t="s">
        <v>138</v>
      </c>
      <c r="B45" s="181">
        <v>55798.57</v>
      </c>
      <c r="C45" s="181">
        <v>77100</v>
      </c>
      <c r="D45" s="181">
        <v>69400</v>
      </c>
      <c r="E45" s="229">
        <v>0</v>
      </c>
      <c r="F45" s="239">
        <v>0</v>
      </c>
    </row>
    <row r="46" spans="1:6" x14ac:dyDescent="0.25">
      <c r="A46" s="161" t="s">
        <v>139</v>
      </c>
      <c r="B46" s="162">
        <v>55798.57</v>
      </c>
      <c r="C46" s="161"/>
      <c r="D46" s="161"/>
      <c r="E46" s="186">
        <v>0</v>
      </c>
      <c r="F46" s="240"/>
    </row>
    <row r="47" spans="1:6" x14ac:dyDescent="0.25">
      <c r="A47" s="170" t="s">
        <v>140</v>
      </c>
      <c r="B47" s="181">
        <v>210746.15</v>
      </c>
      <c r="C47" s="181">
        <v>195600</v>
      </c>
      <c r="D47" s="181">
        <v>267900</v>
      </c>
      <c r="E47" s="229">
        <v>0</v>
      </c>
      <c r="F47" s="239">
        <v>0</v>
      </c>
    </row>
    <row r="48" spans="1:6" x14ac:dyDescent="0.25">
      <c r="A48" s="161" t="s">
        <v>141</v>
      </c>
      <c r="B48" s="162">
        <v>210746.15</v>
      </c>
      <c r="C48" s="161"/>
      <c r="D48" s="161"/>
      <c r="E48" s="186">
        <v>0</v>
      </c>
      <c r="F48" s="240"/>
    </row>
    <row r="49" spans="1:6" x14ac:dyDescent="0.25">
      <c r="A49" s="161" t="s">
        <v>142</v>
      </c>
      <c r="B49" s="161"/>
      <c r="C49" s="161"/>
      <c r="D49" s="161"/>
      <c r="E49" s="230"/>
      <c r="F49" s="240"/>
    </row>
    <row r="50" spans="1:6" x14ac:dyDescent="0.25">
      <c r="A50" s="168" t="s">
        <v>44</v>
      </c>
      <c r="B50" s="180">
        <v>283331.40000000002</v>
      </c>
      <c r="C50" s="180">
        <v>368470</v>
      </c>
      <c r="D50" s="180">
        <f>D51+D56+D63+D73+D75</f>
        <v>364820</v>
      </c>
      <c r="E50" s="228">
        <v>332820</v>
      </c>
      <c r="F50" s="238">
        <v>332820</v>
      </c>
    </row>
    <row r="51" spans="1:6" x14ac:dyDescent="0.25">
      <c r="A51" s="170" t="s">
        <v>143</v>
      </c>
      <c r="B51" s="181">
        <v>55225.919999999998</v>
      </c>
      <c r="C51" s="181">
        <v>117900</v>
      </c>
      <c r="D51" s="181">
        <v>59100</v>
      </c>
      <c r="E51" s="229">
        <v>0</v>
      </c>
      <c r="F51" s="239">
        <v>0</v>
      </c>
    </row>
    <row r="52" spans="1:6" x14ac:dyDescent="0.25">
      <c r="A52" s="161" t="s">
        <v>144</v>
      </c>
      <c r="B52" s="162">
        <v>13512.46</v>
      </c>
      <c r="C52" s="161"/>
      <c r="D52" s="161"/>
      <c r="E52" s="186">
        <v>0</v>
      </c>
      <c r="F52" s="240"/>
    </row>
    <row r="53" spans="1:6" x14ac:dyDescent="0.25">
      <c r="A53" s="161" t="s">
        <v>145</v>
      </c>
      <c r="B53" s="162">
        <v>32700</v>
      </c>
      <c r="C53" s="161"/>
      <c r="D53" s="161"/>
      <c r="E53" s="186">
        <v>0</v>
      </c>
      <c r="F53" s="240"/>
    </row>
    <row r="54" spans="1:6" x14ac:dyDescent="0.25">
      <c r="A54" s="161" t="s">
        <v>146</v>
      </c>
      <c r="B54" s="162">
        <v>2030</v>
      </c>
      <c r="C54" s="161"/>
      <c r="D54" s="161"/>
      <c r="E54" s="186">
        <v>0</v>
      </c>
      <c r="F54" s="240"/>
    </row>
    <row r="55" spans="1:6" x14ac:dyDescent="0.25">
      <c r="A55" s="161" t="s">
        <v>147</v>
      </c>
      <c r="B55" s="162">
        <v>6983.46</v>
      </c>
      <c r="C55" s="161"/>
      <c r="D55" s="161"/>
      <c r="E55" s="186">
        <v>0</v>
      </c>
      <c r="F55" s="240"/>
    </row>
    <row r="56" spans="1:6" x14ac:dyDescent="0.25">
      <c r="A56" s="170" t="s">
        <v>148</v>
      </c>
      <c r="B56" s="181">
        <v>101526.36</v>
      </c>
      <c r="C56" s="181">
        <v>358820</v>
      </c>
      <c r="D56" s="181">
        <v>152170</v>
      </c>
      <c r="E56" s="229">
        <v>0</v>
      </c>
      <c r="F56" s="239">
        <v>0</v>
      </c>
    </row>
    <row r="57" spans="1:6" x14ac:dyDescent="0.25">
      <c r="A57" s="161" t="s">
        <v>149</v>
      </c>
      <c r="B57" s="162">
        <v>12588.26</v>
      </c>
      <c r="C57" s="161"/>
      <c r="D57" s="161"/>
      <c r="E57" s="186">
        <v>0</v>
      </c>
      <c r="F57" s="248"/>
    </row>
    <row r="58" spans="1:6" x14ac:dyDescent="0.25">
      <c r="A58" s="161" t="s">
        <v>150</v>
      </c>
      <c r="B58" s="162">
        <v>54357.35</v>
      </c>
      <c r="C58" s="161"/>
      <c r="D58" s="161"/>
      <c r="E58" s="186">
        <v>0</v>
      </c>
      <c r="F58" s="240"/>
    </row>
    <row r="59" spans="1:6" x14ac:dyDescent="0.25">
      <c r="A59" s="161" t="s">
        <v>151</v>
      </c>
      <c r="B59" s="162">
        <v>32906</v>
      </c>
      <c r="C59" s="161"/>
      <c r="D59" s="161"/>
      <c r="E59" s="186">
        <v>0</v>
      </c>
      <c r="F59" s="240"/>
    </row>
    <row r="60" spans="1:6" x14ac:dyDescent="0.25">
      <c r="A60" s="161" t="s">
        <v>152</v>
      </c>
      <c r="B60" s="162">
        <v>1087.5</v>
      </c>
      <c r="C60" s="161"/>
      <c r="D60" s="161"/>
      <c r="E60" s="186">
        <v>0</v>
      </c>
      <c r="F60" s="240"/>
    </row>
    <row r="61" spans="1:6" x14ac:dyDescent="0.25">
      <c r="A61" s="161" t="s">
        <v>153</v>
      </c>
      <c r="B61" s="161"/>
      <c r="C61" s="161"/>
      <c r="D61" s="161"/>
      <c r="E61" s="249">
        <v>0</v>
      </c>
      <c r="F61" s="240"/>
    </row>
    <row r="62" spans="1:6" x14ac:dyDescent="0.25">
      <c r="A62" s="161" t="s">
        <v>154</v>
      </c>
      <c r="B62" s="163">
        <v>587.25</v>
      </c>
      <c r="C62" s="161"/>
      <c r="D62" s="161"/>
      <c r="E62" s="249">
        <v>0</v>
      </c>
      <c r="F62" s="240"/>
    </row>
    <row r="63" spans="1:6" x14ac:dyDescent="0.25">
      <c r="A63" s="170" t="s">
        <v>155</v>
      </c>
      <c r="B63" s="181">
        <v>109309.88</v>
      </c>
      <c r="C63" s="181">
        <v>122260</v>
      </c>
      <c r="D63" s="181">
        <v>98150</v>
      </c>
      <c r="E63" s="229">
        <v>0</v>
      </c>
      <c r="F63" s="239">
        <v>0</v>
      </c>
    </row>
    <row r="64" spans="1:6" x14ac:dyDescent="0.25">
      <c r="A64" s="161" t="s">
        <v>156</v>
      </c>
      <c r="B64" s="162">
        <v>2209.7199999999998</v>
      </c>
      <c r="C64" s="161"/>
      <c r="D64" s="161"/>
      <c r="E64" s="186">
        <v>0</v>
      </c>
      <c r="F64" s="240"/>
    </row>
    <row r="65" spans="1:6" x14ac:dyDescent="0.25">
      <c r="A65" s="161" t="s">
        <v>157</v>
      </c>
      <c r="B65" s="162">
        <v>7912.16</v>
      </c>
      <c r="C65" s="161"/>
      <c r="D65" s="161"/>
      <c r="E65" s="186">
        <v>0</v>
      </c>
      <c r="F65" s="240"/>
    </row>
    <row r="66" spans="1:6" x14ac:dyDescent="0.25">
      <c r="A66" s="161" t="s">
        <v>158</v>
      </c>
      <c r="B66" s="162">
        <v>2269.8000000000002</v>
      </c>
      <c r="C66" s="161"/>
      <c r="D66" s="161"/>
      <c r="E66" s="186">
        <v>0</v>
      </c>
      <c r="F66" s="240"/>
    </row>
    <row r="67" spans="1:6" x14ac:dyDescent="0.25">
      <c r="A67" s="161" t="s">
        <v>159</v>
      </c>
      <c r="B67" s="162">
        <v>8870.9699999999993</v>
      </c>
      <c r="C67" s="161"/>
      <c r="D67" s="161"/>
      <c r="E67" s="186">
        <v>0</v>
      </c>
      <c r="F67" s="240"/>
    </row>
    <row r="68" spans="1:6" x14ac:dyDescent="0.25">
      <c r="A68" s="161" t="s">
        <v>160</v>
      </c>
      <c r="B68" s="162">
        <v>48216.3</v>
      </c>
      <c r="C68" s="161"/>
      <c r="D68" s="161"/>
      <c r="E68" s="186">
        <v>0</v>
      </c>
      <c r="F68" s="240"/>
    </row>
    <row r="69" spans="1:6" x14ac:dyDescent="0.25">
      <c r="A69" s="161" t="s">
        <v>161</v>
      </c>
      <c r="B69" s="162">
        <v>4059.15</v>
      </c>
      <c r="C69" s="161"/>
      <c r="D69" s="161"/>
      <c r="E69" s="186">
        <v>0</v>
      </c>
      <c r="F69" s="240"/>
    </row>
    <row r="70" spans="1:6" x14ac:dyDescent="0.25">
      <c r="A70" s="161" t="s">
        <v>162</v>
      </c>
      <c r="B70" s="162">
        <v>25733.66</v>
      </c>
      <c r="C70" s="161"/>
      <c r="D70" s="161"/>
      <c r="E70" s="186">
        <v>0</v>
      </c>
      <c r="F70" s="240"/>
    </row>
    <row r="71" spans="1:6" x14ac:dyDescent="0.25">
      <c r="A71" s="161" t="s">
        <v>163</v>
      </c>
      <c r="B71" s="162">
        <v>2586.52</v>
      </c>
      <c r="C71" s="161"/>
      <c r="D71" s="161"/>
      <c r="E71" s="186">
        <v>0</v>
      </c>
      <c r="F71" s="240"/>
    </row>
    <row r="72" spans="1:6" x14ac:dyDescent="0.25">
      <c r="A72" s="161" t="s">
        <v>164</v>
      </c>
      <c r="B72" s="162">
        <v>7451.6</v>
      </c>
      <c r="C72" s="161"/>
      <c r="D72" s="161"/>
      <c r="E72" s="186">
        <v>0</v>
      </c>
      <c r="F72" s="240"/>
    </row>
    <row r="73" spans="1:6" x14ac:dyDescent="0.25">
      <c r="A73" s="170" t="s">
        <v>165</v>
      </c>
      <c r="B73" s="182">
        <v>85</v>
      </c>
      <c r="C73" s="182">
        <v>100</v>
      </c>
      <c r="D73" s="182">
        <v>31500</v>
      </c>
      <c r="E73" s="250">
        <v>0</v>
      </c>
      <c r="F73" s="239">
        <v>0</v>
      </c>
    </row>
    <row r="74" spans="1:6" x14ac:dyDescent="0.25">
      <c r="A74" s="161" t="s">
        <v>166</v>
      </c>
      <c r="B74" s="163">
        <v>85</v>
      </c>
      <c r="C74" s="161"/>
      <c r="D74" s="161"/>
      <c r="E74" s="249">
        <v>0</v>
      </c>
      <c r="F74" s="240"/>
    </row>
    <row r="75" spans="1:6" x14ac:dyDescent="0.25">
      <c r="A75" s="170" t="s">
        <v>167</v>
      </c>
      <c r="B75" s="181">
        <v>17184.240000000002</v>
      </c>
      <c r="C75" s="181">
        <v>43075</v>
      </c>
      <c r="D75" s="181">
        <v>23900</v>
      </c>
      <c r="E75" s="229">
        <v>0</v>
      </c>
      <c r="F75" s="239">
        <v>0</v>
      </c>
    </row>
    <row r="76" spans="1:6" ht="26.25" x14ac:dyDescent="0.25">
      <c r="A76" s="161" t="s">
        <v>168</v>
      </c>
      <c r="B76" s="161"/>
      <c r="C76" s="161"/>
      <c r="D76" s="161"/>
      <c r="E76" s="249">
        <v>0</v>
      </c>
      <c r="F76" s="240"/>
    </row>
    <row r="77" spans="1:6" x14ac:dyDescent="0.25">
      <c r="A77" s="161" t="s">
        <v>169</v>
      </c>
      <c r="B77" s="163">
        <v>941.44</v>
      </c>
      <c r="C77" s="161"/>
      <c r="D77" s="161"/>
      <c r="E77" s="249">
        <v>0</v>
      </c>
      <c r="F77" s="240"/>
    </row>
    <row r="78" spans="1:6" x14ac:dyDescent="0.25">
      <c r="A78" s="161" t="s">
        <v>170</v>
      </c>
      <c r="B78" s="162">
        <v>7700.9</v>
      </c>
      <c r="C78" s="161"/>
      <c r="D78" s="161"/>
      <c r="E78" s="186">
        <v>0</v>
      </c>
      <c r="F78" s="240"/>
    </row>
    <row r="79" spans="1:6" x14ac:dyDescent="0.25">
      <c r="A79" s="161" t="s">
        <v>171</v>
      </c>
      <c r="B79" s="163">
        <v>528</v>
      </c>
      <c r="C79" s="161"/>
      <c r="D79" s="161"/>
      <c r="E79" s="249">
        <v>0</v>
      </c>
      <c r="F79" s="240"/>
    </row>
    <row r="80" spans="1:6" x14ac:dyDescent="0.25">
      <c r="A80" s="161" t="s">
        <v>172</v>
      </c>
      <c r="B80" s="162">
        <v>4525.43</v>
      </c>
      <c r="C80" s="161"/>
      <c r="D80" s="161"/>
      <c r="E80" s="186">
        <v>0</v>
      </c>
      <c r="F80" s="240"/>
    </row>
    <row r="81" spans="1:6" x14ac:dyDescent="0.25">
      <c r="A81" s="161" t="s">
        <v>173</v>
      </c>
      <c r="B81" s="162">
        <v>3488.47</v>
      </c>
      <c r="C81" s="161"/>
      <c r="D81" s="161"/>
      <c r="E81" s="186">
        <v>0</v>
      </c>
      <c r="F81" s="240"/>
    </row>
    <row r="82" spans="1:6" x14ac:dyDescent="0.25">
      <c r="A82" s="168" t="s">
        <v>45</v>
      </c>
      <c r="B82" s="180">
        <v>2129.61</v>
      </c>
      <c r="C82" s="180">
        <v>2000</v>
      </c>
      <c r="D82" s="180">
        <v>4000</v>
      </c>
      <c r="E82" s="228">
        <v>4000</v>
      </c>
      <c r="F82" s="238">
        <v>4000</v>
      </c>
    </row>
    <row r="83" spans="1:6" x14ac:dyDescent="0.25">
      <c r="A83" s="170" t="s">
        <v>174</v>
      </c>
      <c r="B83" s="181">
        <v>2129.61</v>
      </c>
      <c r="C83" s="181">
        <v>10500</v>
      </c>
      <c r="D83" s="181">
        <v>4000</v>
      </c>
      <c r="E83" s="229">
        <v>0</v>
      </c>
      <c r="F83" s="239">
        <v>0</v>
      </c>
    </row>
    <row r="84" spans="1:6" x14ac:dyDescent="0.25">
      <c r="A84" s="161" t="s">
        <v>175</v>
      </c>
      <c r="B84" s="162">
        <v>2128.16</v>
      </c>
      <c r="C84" s="161"/>
      <c r="D84" s="161"/>
      <c r="E84" s="186">
        <v>0</v>
      </c>
      <c r="F84" s="240"/>
    </row>
    <row r="85" spans="1:6" x14ac:dyDescent="0.25">
      <c r="A85" s="208" t="s">
        <v>109</v>
      </c>
      <c r="B85" s="209"/>
      <c r="C85" s="224">
        <v>799000</v>
      </c>
      <c r="D85" s="223">
        <v>250000</v>
      </c>
      <c r="E85" s="233"/>
      <c r="F85" s="241"/>
    </row>
    <row r="86" spans="1:6" x14ac:dyDescent="0.25">
      <c r="A86" s="161" t="s">
        <v>203</v>
      </c>
      <c r="B86" s="163">
        <v>1.45</v>
      </c>
      <c r="C86" s="161"/>
      <c r="D86" s="161">
        <v>250000</v>
      </c>
      <c r="E86" s="249">
        <v>0</v>
      </c>
      <c r="F86" s="240"/>
    </row>
    <row r="87" spans="1:6" ht="26.25" x14ac:dyDescent="0.25">
      <c r="A87" s="168" t="s">
        <v>49</v>
      </c>
      <c r="B87" s="183">
        <v>155.71</v>
      </c>
      <c r="C87" s="180">
        <v>4150</v>
      </c>
      <c r="D87" s="180">
        <v>6000</v>
      </c>
      <c r="E87" s="234">
        <v>6000</v>
      </c>
      <c r="F87" s="238">
        <v>6000</v>
      </c>
    </row>
    <row r="88" spans="1:6" x14ac:dyDescent="0.25">
      <c r="A88" s="170" t="s">
        <v>176</v>
      </c>
      <c r="B88" s="182">
        <v>155.71</v>
      </c>
      <c r="C88" s="181">
        <v>3000</v>
      </c>
      <c r="D88" s="181">
        <v>6000</v>
      </c>
      <c r="E88" s="232">
        <v>0</v>
      </c>
      <c r="F88" s="239">
        <v>0</v>
      </c>
    </row>
    <row r="89" spans="1:6" x14ac:dyDescent="0.25">
      <c r="A89" s="161" t="s">
        <v>177</v>
      </c>
      <c r="B89" s="163">
        <v>155.71</v>
      </c>
      <c r="C89" s="161"/>
      <c r="D89" s="161"/>
      <c r="E89" s="231">
        <v>0</v>
      </c>
      <c r="F89" s="240"/>
    </row>
    <row r="90" spans="1:6" x14ac:dyDescent="0.25">
      <c r="A90" s="168" t="s">
        <v>50</v>
      </c>
      <c r="B90" s="183">
        <v>765</v>
      </c>
      <c r="C90" s="225">
        <v>850</v>
      </c>
      <c r="D90" s="183">
        <v>850</v>
      </c>
      <c r="E90" s="234">
        <v>850</v>
      </c>
      <c r="F90" s="238">
        <v>850</v>
      </c>
    </row>
    <row r="91" spans="1:6" x14ac:dyDescent="0.25">
      <c r="A91" s="170" t="s">
        <v>178</v>
      </c>
      <c r="B91" s="182">
        <v>765</v>
      </c>
      <c r="C91" s="170"/>
      <c r="D91" s="182">
        <v>850</v>
      </c>
      <c r="E91" s="232">
        <v>0</v>
      </c>
      <c r="F91" s="239">
        <v>0</v>
      </c>
    </row>
    <row r="92" spans="1:6" x14ac:dyDescent="0.25">
      <c r="A92" s="161" t="s">
        <v>179</v>
      </c>
      <c r="B92" s="163">
        <v>765</v>
      </c>
      <c r="C92" s="161"/>
      <c r="D92" s="161"/>
      <c r="E92" s="231">
        <v>0</v>
      </c>
      <c r="F92" s="240"/>
    </row>
    <row r="93" spans="1:6" x14ac:dyDescent="0.25">
      <c r="A93" s="184" t="s">
        <v>46</v>
      </c>
      <c r="B93" s="185">
        <v>928455.93</v>
      </c>
      <c r="C93" s="185">
        <f>C94+C97+C108</f>
        <v>19200</v>
      </c>
      <c r="D93" s="185">
        <f>D97+D94</f>
        <v>6100</v>
      </c>
      <c r="E93" s="235">
        <f>E97</f>
        <v>6100</v>
      </c>
      <c r="F93" s="242">
        <f>F97</f>
        <v>6100</v>
      </c>
    </row>
    <row r="94" spans="1:6" x14ac:dyDescent="0.25">
      <c r="A94" s="168" t="s">
        <v>180</v>
      </c>
      <c r="B94" s="168"/>
      <c r="C94" s="183">
        <v>0</v>
      </c>
      <c r="D94" s="168"/>
      <c r="E94" s="236"/>
      <c r="F94" s="243"/>
    </row>
    <row r="95" spans="1:6" x14ac:dyDescent="0.25">
      <c r="A95" s="170" t="s">
        <v>181</v>
      </c>
      <c r="B95" s="170"/>
      <c r="C95" s="170"/>
      <c r="D95" s="170"/>
      <c r="E95" s="237"/>
      <c r="F95" s="244"/>
    </row>
    <row r="96" spans="1:6" x14ac:dyDescent="0.25">
      <c r="A96" s="161" t="s">
        <v>182</v>
      </c>
      <c r="B96" s="161"/>
      <c r="C96" s="161"/>
      <c r="D96" s="161"/>
      <c r="E96" s="230"/>
      <c r="F96" s="240"/>
    </row>
    <row r="97" spans="1:6" x14ac:dyDescent="0.25">
      <c r="A97" s="168" t="s">
        <v>47</v>
      </c>
      <c r="B97" s="180">
        <v>109641.86</v>
      </c>
      <c r="C97" s="180">
        <f>C100+C106</f>
        <v>19200</v>
      </c>
      <c r="D97" s="180">
        <f>D100+D106</f>
        <v>6100</v>
      </c>
      <c r="E97" s="228">
        <v>6100</v>
      </c>
      <c r="F97" s="238">
        <v>6100</v>
      </c>
    </row>
    <row r="98" spans="1:6" x14ac:dyDescent="0.25">
      <c r="A98" s="170" t="s">
        <v>183</v>
      </c>
      <c r="B98" s="170"/>
      <c r="C98" s="170"/>
      <c r="D98" s="170"/>
      <c r="E98" s="237"/>
      <c r="F98" s="244"/>
    </row>
    <row r="99" spans="1:6" x14ac:dyDescent="0.25">
      <c r="A99" s="161" t="s">
        <v>184</v>
      </c>
      <c r="B99" s="161"/>
      <c r="C99" s="161"/>
      <c r="D99" s="161"/>
      <c r="E99" s="230"/>
      <c r="F99" s="240"/>
    </row>
    <row r="100" spans="1:6" x14ac:dyDescent="0.25">
      <c r="A100" s="170" t="s">
        <v>185</v>
      </c>
      <c r="B100" s="181">
        <v>63203.81</v>
      </c>
      <c r="C100" s="181">
        <v>16300</v>
      </c>
      <c r="D100" s="181">
        <v>3200</v>
      </c>
      <c r="E100" s="229">
        <v>0</v>
      </c>
      <c r="F100" s="239">
        <v>0</v>
      </c>
    </row>
    <row r="101" spans="1:6" x14ac:dyDescent="0.25">
      <c r="A101" s="161" t="s">
        <v>186</v>
      </c>
      <c r="B101" s="162">
        <v>43942.44</v>
      </c>
      <c r="C101" s="161"/>
      <c r="D101" s="161"/>
      <c r="E101" s="186">
        <v>0</v>
      </c>
      <c r="F101" s="240"/>
    </row>
    <row r="102" spans="1:6" x14ac:dyDescent="0.25">
      <c r="A102" s="161" t="s">
        <v>187</v>
      </c>
      <c r="B102" s="161"/>
      <c r="C102" s="161"/>
      <c r="D102" s="161"/>
      <c r="E102" s="230">
        <v>0</v>
      </c>
      <c r="F102" s="240"/>
    </row>
    <row r="103" spans="1:6" x14ac:dyDescent="0.25">
      <c r="A103" s="161" t="s">
        <v>188</v>
      </c>
      <c r="B103" s="162">
        <v>19261.37</v>
      </c>
      <c r="C103" s="161"/>
      <c r="D103" s="161"/>
      <c r="E103" s="186">
        <v>0</v>
      </c>
      <c r="F103" s="240"/>
    </row>
    <row r="104" spans="1:6" x14ac:dyDescent="0.25">
      <c r="A104" s="170" t="s">
        <v>189</v>
      </c>
      <c r="B104" s="181">
        <v>45300</v>
      </c>
      <c r="C104" s="170">
        <v>0</v>
      </c>
      <c r="D104" s="181">
        <v>0</v>
      </c>
      <c r="E104" s="229">
        <v>0</v>
      </c>
      <c r="F104" s="239">
        <v>0</v>
      </c>
    </row>
    <row r="105" spans="1:6" x14ac:dyDescent="0.25">
      <c r="A105" s="161" t="s">
        <v>190</v>
      </c>
      <c r="B105" s="162">
        <v>45300</v>
      </c>
      <c r="C105" s="161"/>
      <c r="D105" s="161"/>
      <c r="E105" s="186">
        <v>0</v>
      </c>
      <c r="F105" s="240"/>
    </row>
    <row r="106" spans="1:6" x14ac:dyDescent="0.25">
      <c r="A106" s="170" t="s">
        <v>191</v>
      </c>
      <c r="B106" s="181">
        <v>1138.05</v>
      </c>
      <c r="C106" s="181">
        <v>2900</v>
      </c>
      <c r="D106" s="181">
        <v>2900</v>
      </c>
      <c r="E106" s="229">
        <v>0</v>
      </c>
      <c r="F106" s="239">
        <v>0</v>
      </c>
    </row>
    <row r="107" spans="1:6" x14ac:dyDescent="0.25">
      <c r="A107" s="161" t="s">
        <v>192</v>
      </c>
      <c r="B107" s="162">
        <v>1138.05</v>
      </c>
      <c r="C107" s="161"/>
      <c r="D107" s="161"/>
      <c r="E107" s="186">
        <v>0</v>
      </c>
      <c r="F107" s="240"/>
    </row>
    <row r="108" spans="1:6" x14ac:dyDescent="0.25">
      <c r="A108" s="168" t="s">
        <v>48</v>
      </c>
      <c r="B108" s="180">
        <v>818814.07</v>
      </c>
      <c r="C108" s="180">
        <v>0</v>
      </c>
      <c r="D108" s="180">
        <v>0</v>
      </c>
      <c r="E108" s="228">
        <v>0</v>
      </c>
      <c r="F108" s="238">
        <v>0</v>
      </c>
    </row>
    <row r="109" spans="1:6" x14ac:dyDescent="0.25">
      <c r="A109" s="170" t="s">
        <v>193</v>
      </c>
      <c r="B109" s="181">
        <v>818814.07</v>
      </c>
      <c r="C109" s="181">
        <v>0</v>
      </c>
      <c r="D109" s="181">
        <v>0</v>
      </c>
      <c r="E109" s="229">
        <v>0</v>
      </c>
      <c r="F109" s="239">
        <v>0</v>
      </c>
    </row>
    <row r="110" spans="1:6" x14ac:dyDescent="0.25">
      <c r="A110" s="161" t="s">
        <v>194</v>
      </c>
      <c r="B110" s="162">
        <v>818814.07</v>
      </c>
      <c r="C110" s="161"/>
      <c r="D110" s="161"/>
      <c r="E110" s="186">
        <v>0</v>
      </c>
      <c r="F110" s="240"/>
    </row>
  </sheetData>
  <mergeCells count="5">
    <mergeCell ref="A2:F2"/>
    <mergeCell ref="A3:F3"/>
    <mergeCell ref="A5:F5"/>
    <mergeCell ref="A1:I1"/>
    <mergeCell ref="A35:F35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workbookViewId="0">
      <selection sqref="A1:J14"/>
    </sheetView>
  </sheetViews>
  <sheetFormatPr defaultRowHeight="15" x14ac:dyDescent="0.25"/>
  <cols>
    <col min="1" max="1" width="37.7109375" customWidth="1"/>
    <col min="2" max="2" width="25.28515625" customWidth="1"/>
    <col min="3" max="3" width="25.28515625" style="90" customWidth="1"/>
    <col min="4" max="6" width="25.28515625" customWidth="1"/>
  </cols>
  <sheetData>
    <row r="1" spans="1:10" ht="42" customHeight="1" x14ac:dyDescent="0.25">
      <c r="A1" s="296" t="s">
        <v>119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8" customHeight="1" x14ac:dyDescent="0.25">
      <c r="A2" s="116"/>
      <c r="B2" s="116"/>
      <c r="C2" s="116"/>
      <c r="D2" s="116"/>
      <c r="E2" s="116"/>
      <c r="F2" s="116"/>
    </row>
    <row r="3" spans="1:10" ht="15.75" x14ac:dyDescent="0.25">
      <c r="A3" s="312" t="s">
        <v>22</v>
      </c>
      <c r="B3" s="312"/>
      <c r="C3" s="312"/>
      <c r="D3" s="312"/>
      <c r="E3" s="313"/>
      <c r="F3" s="313"/>
    </row>
    <row r="4" spans="1:10" ht="18" x14ac:dyDescent="0.25">
      <c r="A4" s="116"/>
      <c r="B4" s="116"/>
      <c r="C4" s="116"/>
      <c r="D4" s="116"/>
      <c r="E4" s="87"/>
      <c r="F4" s="87"/>
    </row>
    <row r="5" spans="1:10" ht="18" customHeight="1" x14ac:dyDescent="0.25">
      <c r="A5" s="312" t="s">
        <v>10</v>
      </c>
      <c r="B5" s="314"/>
      <c r="C5" s="314"/>
      <c r="D5" s="314"/>
      <c r="E5" s="314"/>
      <c r="F5" s="314"/>
    </row>
    <row r="6" spans="1:10" ht="18" x14ac:dyDescent="0.25">
      <c r="A6" s="116"/>
      <c r="B6" s="116"/>
      <c r="C6" s="116"/>
      <c r="D6" s="116"/>
      <c r="E6" s="87"/>
      <c r="F6" s="87"/>
    </row>
    <row r="7" spans="1:10" ht="15.75" x14ac:dyDescent="0.25">
      <c r="A7" s="312" t="s">
        <v>15</v>
      </c>
      <c r="B7" s="315"/>
      <c r="C7" s="315"/>
      <c r="D7" s="315"/>
      <c r="E7" s="315"/>
      <c r="F7" s="315"/>
    </row>
    <row r="8" spans="1:10" ht="18" x14ac:dyDescent="0.25">
      <c r="A8" s="116"/>
      <c r="B8" s="116"/>
      <c r="C8" s="116"/>
      <c r="D8" s="116"/>
      <c r="E8" s="87"/>
      <c r="F8" s="87"/>
    </row>
    <row r="9" spans="1:10" ht="25.5" x14ac:dyDescent="0.25">
      <c r="A9" s="4" t="s">
        <v>16</v>
      </c>
      <c r="B9" s="4" t="s">
        <v>116</v>
      </c>
      <c r="C9" s="141" t="s">
        <v>120</v>
      </c>
      <c r="D9" s="4" t="s">
        <v>117</v>
      </c>
      <c r="E9" s="4" t="s">
        <v>105</v>
      </c>
      <c r="F9" s="4" t="s">
        <v>118</v>
      </c>
    </row>
    <row r="10" spans="1:10" ht="15.75" customHeight="1" x14ac:dyDescent="0.25">
      <c r="A10" s="145" t="s">
        <v>17</v>
      </c>
      <c r="B10" s="146">
        <v>2765177.81</v>
      </c>
      <c r="C10" s="147">
        <f>C11</f>
        <v>3045370</v>
      </c>
      <c r="D10" s="148">
        <f>D11</f>
        <v>2638070</v>
      </c>
      <c r="E10" s="147">
        <f>E11</f>
        <v>2352070</v>
      </c>
      <c r="F10" s="147">
        <f>F11</f>
        <v>2352070</v>
      </c>
    </row>
    <row r="11" spans="1:10" ht="15.75" customHeight="1" x14ac:dyDescent="0.25">
      <c r="A11" s="13" t="s">
        <v>33</v>
      </c>
      <c r="B11" s="89">
        <f>B12+B13</f>
        <v>2765177.81</v>
      </c>
      <c r="C11" s="58">
        <f>C12+C13</f>
        <v>3045370</v>
      </c>
      <c r="D11" s="57">
        <f>D12+D13</f>
        <v>2638070</v>
      </c>
      <c r="E11" s="58">
        <f>E12+E13</f>
        <v>2352070</v>
      </c>
      <c r="F11" s="58">
        <f>F12+F13</f>
        <v>2352070</v>
      </c>
    </row>
    <row r="12" spans="1:10" x14ac:dyDescent="0.25">
      <c r="A12" s="41" t="s">
        <v>62</v>
      </c>
      <c r="B12" s="89">
        <v>1734377.9</v>
      </c>
      <c r="C12" s="58">
        <v>2002820</v>
      </c>
      <c r="D12" s="57">
        <v>2108820</v>
      </c>
      <c r="E12" s="58">
        <v>2108820</v>
      </c>
      <c r="F12" s="58">
        <v>2108820</v>
      </c>
    </row>
    <row r="13" spans="1:10" x14ac:dyDescent="0.25">
      <c r="A13" s="20" t="s">
        <v>63</v>
      </c>
      <c r="B13" s="89">
        <v>1030799.91</v>
      </c>
      <c r="C13" s="58">
        <v>1042550</v>
      </c>
      <c r="D13" s="57">
        <v>529250</v>
      </c>
      <c r="E13" s="58">
        <v>243250</v>
      </c>
      <c r="F13" s="59">
        <v>243250</v>
      </c>
    </row>
    <row r="14" spans="1:10" x14ac:dyDescent="0.25">
      <c r="A14" s="88"/>
      <c r="B14" s="88"/>
      <c r="C14" s="91"/>
      <c r="D14" s="88"/>
      <c r="E14" s="88"/>
      <c r="F14" s="88"/>
    </row>
    <row r="15" spans="1:10" x14ac:dyDescent="0.25">
      <c r="A15" s="88"/>
      <c r="B15" s="88"/>
      <c r="C15" s="91"/>
      <c r="D15" s="88"/>
      <c r="E15" s="88"/>
      <c r="F15" s="88"/>
    </row>
    <row r="16" spans="1:10" x14ac:dyDescent="0.25">
      <c r="A16" s="88"/>
      <c r="B16" s="88"/>
      <c r="C16" s="91"/>
      <c r="D16" s="88"/>
      <c r="E16" s="88"/>
      <c r="F16" s="88"/>
    </row>
    <row r="17" spans="1:6" x14ac:dyDescent="0.25">
      <c r="A17" s="88"/>
      <c r="B17" s="88"/>
      <c r="C17" s="91"/>
      <c r="D17" s="88"/>
      <c r="E17" s="88"/>
      <c r="F17" s="88"/>
    </row>
    <row r="18" spans="1:6" x14ac:dyDescent="0.25">
      <c r="C18" s="91"/>
    </row>
    <row r="19" spans="1:6" x14ac:dyDescent="0.25">
      <c r="C19" s="91"/>
    </row>
    <row r="20" spans="1:6" x14ac:dyDescent="0.25">
      <c r="C20" s="91"/>
    </row>
    <row r="21" spans="1:6" x14ac:dyDescent="0.25">
      <c r="C21" s="91"/>
    </row>
    <row r="22" spans="1:6" x14ac:dyDescent="0.25">
      <c r="C22" s="91"/>
    </row>
    <row r="23" spans="1:6" x14ac:dyDescent="0.25">
      <c r="C23" s="91"/>
    </row>
    <row r="24" spans="1:6" x14ac:dyDescent="0.25">
      <c r="C24" s="91"/>
    </row>
    <row r="25" spans="1:6" x14ac:dyDescent="0.25">
      <c r="C25" s="91"/>
    </row>
    <row r="26" spans="1:6" x14ac:dyDescent="0.25">
      <c r="C26" s="91"/>
    </row>
    <row r="27" spans="1:6" x14ac:dyDescent="0.25">
      <c r="C27" s="91"/>
    </row>
    <row r="28" spans="1:6" x14ac:dyDescent="0.25">
      <c r="C28" s="91"/>
    </row>
    <row r="29" spans="1:6" x14ac:dyDescent="0.25">
      <c r="C29" s="91"/>
    </row>
    <row r="30" spans="1:6" x14ac:dyDescent="0.25">
      <c r="C30" s="91"/>
    </row>
    <row r="31" spans="1:6" x14ac:dyDescent="0.25">
      <c r="C31" s="91"/>
    </row>
    <row r="32" spans="1:6" x14ac:dyDescent="0.25">
      <c r="C32" s="91"/>
    </row>
    <row r="33" spans="3:3" x14ac:dyDescent="0.25">
      <c r="C33" s="91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J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296" t="s">
        <v>31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297" t="s">
        <v>22</v>
      </c>
      <c r="B3" s="297"/>
      <c r="C3" s="297"/>
      <c r="D3" s="297"/>
      <c r="E3" s="297"/>
      <c r="F3" s="297"/>
      <c r="G3" s="297"/>
      <c r="H3" s="298"/>
      <c r="I3" s="298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297" t="s">
        <v>18</v>
      </c>
      <c r="B5" s="304"/>
      <c r="C5" s="304"/>
      <c r="D5" s="304"/>
      <c r="E5" s="304"/>
      <c r="F5" s="304"/>
      <c r="G5" s="304"/>
      <c r="H5" s="304"/>
      <c r="I5" s="304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6.25" thickBot="1" x14ac:dyDescent="0.3">
      <c r="A7" s="25" t="s">
        <v>11</v>
      </c>
      <c r="B7" s="24" t="s">
        <v>12</v>
      </c>
      <c r="C7" s="24" t="s">
        <v>13</v>
      </c>
      <c r="D7" s="24" t="s">
        <v>30</v>
      </c>
      <c r="E7" s="24" t="s">
        <v>103</v>
      </c>
      <c r="F7" s="151" t="s">
        <v>107</v>
      </c>
      <c r="G7" s="25" t="s">
        <v>104</v>
      </c>
      <c r="H7" s="25" t="s">
        <v>32</v>
      </c>
      <c r="I7" s="25" t="s">
        <v>32</v>
      </c>
    </row>
    <row r="8" spans="1:10" ht="25.5" x14ac:dyDescent="0.25">
      <c r="A8" s="13">
        <v>8</v>
      </c>
      <c r="B8" s="13"/>
      <c r="C8" s="13"/>
      <c r="D8" s="13" t="s">
        <v>19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10" x14ac:dyDescent="0.25">
      <c r="A9" s="13"/>
      <c r="B9" s="18">
        <v>84</v>
      </c>
      <c r="C9" s="18"/>
      <c r="D9" s="18" t="s">
        <v>23</v>
      </c>
      <c r="E9" s="10"/>
      <c r="F9" s="11"/>
      <c r="G9" s="11"/>
      <c r="H9" s="11"/>
      <c r="I9" s="11"/>
    </row>
    <row r="10" spans="1:10" ht="25.5" x14ac:dyDescent="0.25">
      <c r="A10" s="14"/>
      <c r="B10" s="14"/>
      <c r="C10" s="15">
        <v>81</v>
      </c>
      <c r="D10" s="19" t="s">
        <v>24</v>
      </c>
      <c r="E10" s="10"/>
      <c r="F10" s="11"/>
      <c r="G10" s="11"/>
      <c r="H10" s="11"/>
      <c r="I10" s="11"/>
    </row>
    <row r="11" spans="1:10" ht="25.5" x14ac:dyDescent="0.25">
      <c r="A11" s="16">
        <v>5</v>
      </c>
      <c r="B11" s="17"/>
      <c r="C11" s="17"/>
      <c r="D11" s="39" t="s">
        <v>20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10" ht="25.5" x14ac:dyDescent="0.25">
      <c r="A12" s="18"/>
      <c r="B12" s="18">
        <v>54</v>
      </c>
      <c r="C12" s="18"/>
      <c r="D12" s="40" t="s">
        <v>25</v>
      </c>
      <c r="E12" s="10"/>
      <c r="F12" s="11"/>
      <c r="G12" s="11"/>
      <c r="H12" s="11"/>
      <c r="I12" s="12"/>
    </row>
    <row r="13" spans="1:10" x14ac:dyDescent="0.25">
      <c r="A13" s="18"/>
      <c r="B13" s="18"/>
      <c r="C13" s="15">
        <v>11</v>
      </c>
      <c r="D13" s="15" t="s">
        <v>14</v>
      </c>
      <c r="E13" s="10"/>
      <c r="F13" s="11"/>
      <c r="G13" s="11"/>
      <c r="H13" s="11"/>
      <c r="I13" s="12"/>
    </row>
    <row r="14" spans="1:10" x14ac:dyDescent="0.25">
      <c r="A14" s="18"/>
      <c r="B14" s="18"/>
      <c r="C14" s="15">
        <v>31</v>
      </c>
      <c r="D14" s="15" t="s">
        <v>26</v>
      </c>
      <c r="E14" s="10"/>
      <c r="F14" s="11"/>
      <c r="G14" s="11"/>
      <c r="H14" s="11"/>
      <c r="I14" s="12"/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2"/>
  <sheetViews>
    <sheetView tabSelected="1" topLeftCell="A103" zoomScale="90" zoomScaleNormal="90" workbookViewId="0">
      <selection activeCell="D157" sqref="D157"/>
    </sheetView>
  </sheetViews>
  <sheetFormatPr defaultRowHeight="15" x14ac:dyDescent="0.25"/>
  <cols>
    <col min="1" max="1" width="90.5703125" style="60" customWidth="1"/>
    <col min="2" max="2" width="31.28515625" customWidth="1"/>
    <col min="3" max="3" width="30.7109375" style="88" customWidth="1"/>
    <col min="4" max="4" width="30" customWidth="1"/>
    <col min="5" max="9" width="25.28515625" customWidth="1"/>
  </cols>
  <sheetData>
    <row r="1" spans="1:10" ht="42" customHeight="1" x14ac:dyDescent="0.25">
      <c r="A1" s="297" t="s">
        <v>211</v>
      </c>
      <c r="B1" s="297"/>
      <c r="C1" s="297"/>
      <c r="D1" s="297"/>
      <c r="E1" s="297"/>
      <c r="F1" s="297"/>
      <c r="G1" s="81"/>
      <c r="H1" s="81"/>
      <c r="I1" s="81"/>
      <c r="J1" s="81"/>
    </row>
    <row r="2" spans="1:10" x14ac:dyDescent="0.25">
      <c r="A2" s="66"/>
      <c r="B2" s="65"/>
      <c r="C2" s="86"/>
      <c r="D2" s="65"/>
      <c r="E2" s="65"/>
      <c r="F2" s="65"/>
      <c r="G2" s="65"/>
      <c r="H2" s="6"/>
      <c r="I2" s="6"/>
      <c r="J2" s="56"/>
    </row>
    <row r="3" spans="1:10" ht="18" customHeight="1" x14ac:dyDescent="0.25">
      <c r="A3" s="316" t="s">
        <v>21</v>
      </c>
      <c r="B3" s="317"/>
      <c r="C3" s="317"/>
      <c r="D3" s="317"/>
      <c r="E3" s="317"/>
      <c r="F3" s="317"/>
      <c r="G3" s="67"/>
      <c r="H3" s="67"/>
      <c r="I3" s="67"/>
      <c r="J3" s="56"/>
    </row>
    <row r="4" spans="1:10" x14ac:dyDescent="0.25">
      <c r="A4" s="68"/>
      <c r="B4" s="56"/>
      <c r="C4" s="93"/>
      <c r="D4" s="56"/>
      <c r="E4" s="56"/>
      <c r="F4" s="56"/>
      <c r="G4" s="56"/>
      <c r="H4" s="56"/>
      <c r="I4" s="56"/>
      <c r="J4" s="56"/>
    </row>
    <row r="5" spans="1:10" ht="15.75" thickBot="1" x14ac:dyDescent="0.3">
      <c r="A5" s="69" t="s">
        <v>30</v>
      </c>
      <c r="B5" s="70" t="s">
        <v>205</v>
      </c>
      <c r="C5" s="150" t="s">
        <v>120</v>
      </c>
      <c r="D5" s="70" t="s">
        <v>197</v>
      </c>
      <c r="E5" s="70" t="s">
        <v>106</v>
      </c>
      <c r="F5" s="71" t="s">
        <v>198</v>
      </c>
      <c r="G5" s="56"/>
      <c r="H5" s="56"/>
      <c r="I5" s="56"/>
      <c r="J5" s="56"/>
    </row>
    <row r="6" spans="1:10" ht="29.25" customHeight="1" x14ac:dyDescent="0.25">
      <c r="A6" s="82" t="s">
        <v>51</v>
      </c>
      <c r="B6" s="83">
        <f>B8</f>
        <v>2765177.8099999996</v>
      </c>
      <c r="C6" s="102">
        <f>C9+C28+C39+C88+C102+C108+C145</f>
        <v>3045370</v>
      </c>
      <c r="D6" s="83">
        <f t="shared" ref="D6:F7" si="0">D7</f>
        <v>2638070</v>
      </c>
      <c r="E6" s="83">
        <f t="shared" si="0"/>
        <v>2352070</v>
      </c>
      <c r="F6" s="84">
        <f t="shared" si="0"/>
        <v>2352070</v>
      </c>
      <c r="G6" s="56"/>
      <c r="H6" s="56"/>
      <c r="I6" s="56"/>
      <c r="J6" s="56"/>
    </row>
    <row r="7" spans="1:10" x14ac:dyDescent="0.25">
      <c r="A7" s="103" t="s">
        <v>77</v>
      </c>
      <c r="B7" s="104">
        <f>B8</f>
        <v>2765177.8099999996</v>
      </c>
      <c r="C7" s="104">
        <f>C6</f>
        <v>3045370</v>
      </c>
      <c r="D7" s="104">
        <f t="shared" si="0"/>
        <v>2638070</v>
      </c>
      <c r="E7" s="104">
        <f t="shared" si="0"/>
        <v>2352070</v>
      </c>
      <c r="F7" s="105">
        <f t="shared" si="0"/>
        <v>2352070</v>
      </c>
      <c r="G7" s="56"/>
      <c r="H7" s="56"/>
      <c r="I7" s="56"/>
      <c r="J7" s="56"/>
    </row>
    <row r="8" spans="1:10" x14ac:dyDescent="0.25">
      <c r="A8" s="103" t="s">
        <v>78</v>
      </c>
      <c r="B8" s="104">
        <f>B9+B28+B39+B88+B102+B108+B145</f>
        <v>2765177.8099999996</v>
      </c>
      <c r="C8" s="104">
        <f>C7</f>
        <v>3045370</v>
      </c>
      <c r="D8" s="104">
        <f>D9+D28+D39+D88+D102+D145+D108</f>
        <v>2638070</v>
      </c>
      <c r="E8" s="104">
        <f>E9+E28+E39+E88+E102+E108+E145</f>
        <v>2352070</v>
      </c>
      <c r="F8" s="105">
        <f>F9+F28+F39+F88+F102+F108+F145</f>
        <v>2352070</v>
      </c>
      <c r="G8" s="56"/>
      <c r="H8" s="56"/>
      <c r="I8" s="56"/>
      <c r="J8" s="56"/>
    </row>
    <row r="9" spans="1:10" x14ac:dyDescent="0.25">
      <c r="A9" s="98" t="s">
        <v>79</v>
      </c>
      <c r="B9" s="92">
        <f>B10+B15+B19+B23</f>
        <v>216900</v>
      </c>
      <c r="C9" s="92">
        <f>C10+C15+C19+C23</f>
        <v>199820</v>
      </c>
      <c r="D9" s="92">
        <f>D10+D15+D19</f>
        <v>187820</v>
      </c>
      <c r="E9" s="92">
        <f>E10+E15+E19</f>
        <v>187820</v>
      </c>
      <c r="F9" s="99">
        <f>F10+F15+F19</f>
        <v>187820</v>
      </c>
      <c r="G9" s="56"/>
      <c r="H9" s="56"/>
      <c r="I9" s="56"/>
      <c r="J9" s="56"/>
    </row>
    <row r="10" spans="1:10" x14ac:dyDescent="0.25">
      <c r="A10" s="74" t="s">
        <v>64</v>
      </c>
      <c r="B10" s="64">
        <f t="shared" ref="B10:E11" si="1">B11</f>
        <v>33600</v>
      </c>
      <c r="C10" s="64">
        <f>C11</f>
        <v>32820</v>
      </c>
      <c r="D10" s="64">
        <v>32820</v>
      </c>
      <c r="E10" s="64">
        <f>E11</f>
        <v>32820</v>
      </c>
      <c r="F10" s="75">
        <f>F11</f>
        <v>32820</v>
      </c>
      <c r="G10" s="56"/>
      <c r="H10" s="56"/>
      <c r="I10" s="56"/>
      <c r="J10" s="56"/>
    </row>
    <row r="11" spans="1:10" x14ac:dyDescent="0.25">
      <c r="A11" s="110" t="s">
        <v>54</v>
      </c>
      <c r="B11" s="109">
        <v>33600</v>
      </c>
      <c r="C11" s="109">
        <f>C12</f>
        <v>32820</v>
      </c>
      <c r="D11" s="109">
        <f>D12</f>
        <v>32820</v>
      </c>
      <c r="E11" s="109">
        <f t="shared" si="1"/>
        <v>32820</v>
      </c>
      <c r="F11" s="111">
        <f>F12</f>
        <v>32820</v>
      </c>
      <c r="G11" s="56"/>
      <c r="H11" s="56"/>
      <c r="I11" s="56"/>
      <c r="J11" s="56"/>
    </row>
    <row r="12" spans="1:10" x14ac:dyDescent="0.25">
      <c r="A12" s="72" t="s">
        <v>42</v>
      </c>
      <c r="B12" s="61">
        <f>B13+B14</f>
        <v>33600</v>
      </c>
      <c r="C12" s="94">
        <f>C13+C14</f>
        <v>32820</v>
      </c>
      <c r="D12" s="61">
        <f>D13+D14</f>
        <v>32820</v>
      </c>
      <c r="E12" s="61">
        <f>E13+E14</f>
        <v>32820</v>
      </c>
      <c r="F12" s="73">
        <f>F13+F14</f>
        <v>32820</v>
      </c>
      <c r="G12" s="56"/>
      <c r="H12" s="56"/>
      <c r="I12" s="56"/>
      <c r="J12" s="56"/>
    </row>
    <row r="13" spans="1:10" x14ac:dyDescent="0.25">
      <c r="A13" s="72" t="s">
        <v>44</v>
      </c>
      <c r="B13" s="61">
        <v>32215</v>
      </c>
      <c r="C13" s="94">
        <v>31820</v>
      </c>
      <c r="D13" s="61">
        <v>31820</v>
      </c>
      <c r="E13" s="61">
        <v>31820</v>
      </c>
      <c r="F13" s="73">
        <v>31820</v>
      </c>
      <c r="G13" s="56"/>
      <c r="H13" s="56"/>
      <c r="I13" s="56"/>
      <c r="J13" s="56"/>
    </row>
    <row r="14" spans="1:10" x14ac:dyDescent="0.25">
      <c r="A14" s="72" t="s">
        <v>45</v>
      </c>
      <c r="B14" s="62">
        <v>1385</v>
      </c>
      <c r="C14" s="94">
        <v>1000</v>
      </c>
      <c r="D14" s="61">
        <v>1000</v>
      </c>
      <c r="E14" s="61">
        <v>1000</v>
      </c>
      <c r="F14" s="73">
        <v>1000</v>
      </c>
      <c r="G14" s="56"/>
      <c r="H14" s="56"/>
      <c r="I14" s="56"/>
      <c r="J14" s="56"/>
    </row>
    <row r="15" spans="1:10" x14ac:dyDescent="0.25">
      <c r="A15" s="74" t="s">
        <v>65</v>
      </c>
      <c r="B15" s="64">
        <f t="shared" ref="B15:E16" si="2">B16</f>
        <v>135000</v>
      </c>
      <c r="C15" s="64">
        <f>C16</f>
        <v>150000</v>
      </c>
      <c r="D15" s="64">
        <v>150000</v>
      </c>
      <c r="E15" s="64">
        <f t="shared" si="2"/>
        <v>150000</v>
      </c>
      <c r="F15" s="75">
        <v>150000</v>
      </c>
      <c r="G15" s="56"/>
      <c r="H15" s="56"/>
      <c r="I15" s="56"/>
      <c r="J15" s="56"/>
    </row>
    <row r="16" spans="1:10" x14ac:dyDescent="0.25">
      <c r="A16" s="110" t="s">
        <v>54</v>
      </c>
      <c r="B16" s="109">
        <f t="shared" si="2"/>
        <v>135000</v>
      </c>
      <c r="C16" s="109">
        <f>C17</f>
        <v>150000</v>
      </c>
      <c r="D16" s="109" t="str">
        <f t="shared" si="2"/>
        <v>150,000,00</v>
      </c>
      <c r="E16" s="109">
        <f t="shared" si="2"/>
        <v>150000</v>
      </c>
      <c r="F16" s="111">
        <v>150000</v>
      </c>
      <c r="G16" s="56"/>
      <c r="H16" s="56"/>
      <c r="I16" s="56"/>
      <c r="J16" s="56"/>
    </row>
    <row r="17" spans="1:10" x14ac:dyDescent="0.25">
      <c r="A17" s="72" t="s">
        <v>42</v>
      </c>
      <c r="B17" s="61">
        <f>B18</f>
        <v>135000</v>
      </c>
      <c r="C17" s="94">
        <f>C18</f>
        <v>150000</v>
      </c>
      <c r="D17" s="61" t="str">
        <f>D18</f>
        <v>150,000,00</v>
      </c>
      <c r="E17" s="61">
        <f>E18</f>
        <v>150000</v>
      </c>
      <c r="F17" s="73">
        <v>150000</v>
      </c>
      <c r="G17" s="56"/>
      <c r="H17" s="56"/>
      <c r="I17" s="56"/>
      <c r="J17" s="56"/>
    </row>
    <row r="18" spans="1:10" x14ac:dyDescent="0.25">
      <c r="A18" s="72" t="s">
        <v>44</v>
      </c>
      <c r="B18" s="61">
        <v>135000</v>
      </c>
      <c r="C18" s="94">
        <v>150000</v>
      </c>
      <c r="D18" s="61" t="s">
        <v>207</v>
      </c>
      <c r="E18" s="61">
        <v>150000</v>
      </c>
      <c r="F18" s="73">
        <v>150000</v>
      </c>
      <c r="G18" s="56"/>
      <c r="H18" s="56"/>
      <c r="I18" s="56"/>
      <c r="J18" s="56"/>
    </row>
    <row r="19" spans="1:10" x14ac:dyDescent="0.25">
      <c r="A19" s="74" t="s">
        <v>66</v>
      </c>
      <c r="B19" s="64">
        <v>3000</v>
      </c>
      <c r="C19" s="64">
        <f>C20</f>
        <v>17000</v>
      </c>
      <c r="D19" s="64">
        <v>5000</v>
      </c>
      <c r="E19" s="64">
        <v>5000</v>
      </c>
      <c r="F19" s="75">
        <v>5000</v>
      </c>
      <c r="G19" s="56"/>
      <c r="H19" s="56"/>
      <c r="I19" s="56"/>
      <c r="J19" s="56"/>
    </row>
    <row r="20" spans="1:10" x14ac:dyDescent="0.25">
      <c r="A20" s="110" t="s">
        <v>54</v>
      </c>
      <c r="B20" s="109">
        <v>3000</v>
      </c>
      <c r="C20" s="109">
        <f>C21</f>
        <v>17000</v>
      </c>
      <c r="D20" s="109">
        <f>D21</f>
        <v>5000</v>
      </c>
      <c r="E20" s="109">
        <v>5000</v>
      </c>
      <c r="F20" s="111">
        <v>5000</v>
      </c>
      <c r="G20" s="56"/>
      <c r="H20" s="56"/>
      <c r="I20" s="56"/>
      <c r="J20" s="56"/>
    </row>
    <row r="21" spans="1:10" x14ac:dyDescent="0.25">
      <c r="A21" s="72" t="s">
        <v>42</v>
      </c>
      <c r="B21" s="61">
        <v>3000</v>
      </c>
      <c r="C21" s="94">
        <f>C22</f>
        <v>17000</v>
      </c>
      <c r="D21" s="61">
        <v>5000</v>
      </c>
      <c r="E21" s="61">
        <v>5000</v>
      </c>
      <c r="F21" s="73">
        <v>5000</v>
      </c>
      <c r="G21" s="56"/>
      <c r="H21" s="56"/>
      <c r="I21" s="56"/>
      <c r="J21" s="56"/>
    </row>
    <row r="22" spans="1:10" x14ac:dyDescent="0.25">
      <c r="A22" s="72" t="s">
        <v>44</v>
      </c>
      <c r="B22" s="61">
        <v>3000</v>
      </c>
      <c r="C22" s="94">
        <v>17000</v>
      </c>
      <c r="D22" s="61">
        <v>5000</v>
      </c>
      <c r="E22" s="61">
        <v>5000</v>
      </c>
      <c r="F22" s="73">
        <v>5000</v>
      </c>
      <c r="G22" s="56"/>
      <c r="H22" s="56"/>
      <c r="I22" s="56"/>
      <c r="J22" s="56"/>
    </row>
    <row r="23" spans="1:10" x14ac:dyDescent="0.25">
      <c r="A23" s="74" t="s">
        <v>88</v>
      </c>
      <c r="B23" s="64">
        <f>B24</f>
        <v>45300</v>
      </c>
      <c r="C23" s="64">
        <v>0</v>
      </c>
      <c r="D23" s="64">
        <v>0</v>
      </c>
      <c r="E23" s="64">
        <v>0</v>
      </c>
      <c r="F23" s="136">
        <v>0</v>
      </c>
      <c r="G23" s="56"/>
      <c r="H23" s="56"/>
      <c r="I23" s="56"/>
      <c r="J23" s="56"/>
    </row>
    <row r="24" spans="1:10" x14ac:dyDescent="0.25">
      <c r="A24" s="72" t="s">
        <v>89</v>
      </c>
      <c r="B24" s="61">
        <f>B25</f>
        <v>45300</v>
      </c>
      <c r="C24" s="96">
        <v>0</v>
      </c>
      <c r="D24" s="61">
        <v>0</v>
      </c>
      <c r="E24" s="61">
        <v>0</v>
      </c>
      <c r="F24" s="135">
        <v>0</v>
      </c>
      <c r="G24" s="56"/>
      <c r="H24" s="56"/>
      <c r="I24" s="56"/>
      <c r="J24" s="56"/>
    </row>
    <row r="25" spans="1:10" x14ac:dyDescent="0.25">
      <c r="A25" s="72" t="s">
        <v>46</v>
      </c>
      <c r="B25" s="61">
        <f>B26</f>
        <v>45300</v>
      </c>
      <c r="C25" s="96">
        <v>0</v>
      </c>
      <c r="D25" s="61">
        <v>0</v>
      </c>
      <c r="E25" s="61">
        <v>0</v>
      </c>
      <c r="F25" s="73">
        <v>0</v>
      </c>
      <c r="G25" s="56"/>
      <c r="H25" s="56"/>
      <c r="I25" s="56"/>
      <c r="J25" s="56"/>
    </row>
    <row r="26" spans="1:10" x14ac:dyDescent="0.25">
      <c r="A26" s="72" t="s">
        <v>90</v>
      </c>
      <c r="B26" s="61">
        <v>45300</v>
      </c>
      <c r="C26" s="96">
        <v>0</v>
      </c>
      <c r="D26" s="61">
        <v>0</v>
      </c>
      <c r="E26" s="61">
        <v>0</v>
      </c>
      <c r="F26" s="73">
        <v>0</v>
      </c>
      <c r="G26" s="56"/>
      <c r="H26" s="56"/>
      <c r="I26" s="56"/>
      <c r="J26" s="56"/>
    </row>
    <row r="27" spans="1:10" x14ac:dyDescent="0.25">
      <c r="A27" s="72" t="s">
        <v>91</v>
      </c>
      <c r="B27" s="61">
        <v>0</v>
      </c>
      <c r="C27" s="96">
        <v>0</v>
      </c>
      <c r="D27" s="61">
        <v>0</v>
      </c>
      <c r="E27" s="61">
        <v>0</v>
      </c>
      <c r="F27" s="73">
        <v>0</v>
      </c>
      <c r="G27" s="56"/>
      <c r="H27" s="56"/>
      <c r="I27" s="56"/>
      <c r="J27" s="56"/>
    </row>
    <row r="28" spans="1:10" x14ac:dyDescent="0.25">
      <c r="A28" s="98" t="s">
        <v>80</v>
      </c>
      <c r="B28" s="92">
        <f>B30</f>
        <v>90484.04</v>
      </c>
      <c r="C28" s="92">
        <f>C30</f>
        <v>155000</v>
      </c>
      <c r="D28" s="92">
        <f t="shared" ref="D28:F29" si="3">D29</f>
        <v>155000</v>
      </c>
      <c r="E28" s="92">
        <f t="shared" si="3"/>
        <v>155000</v>
      </c>
      <c r="F28" s="99">
        <f t="shared" si="3"/>
        <v>155000</v>
      </c>
      <c r="G28" s="56"/>
      <c r="H28" s="56"/>
      <c r="I28" s="56"/>
      <c r="J28" s="56"/>
    </row>
    <row r="29" spans="1:10" x14ac:dyDescent="0.25">
      <c r="A29" s="74" t="s">
        <v>67</v>
      </c>
      <c r="B29" s="64">
        <f>B30</f>
        <v>90484.04</v>
      </c>
      <c r="C29" s="64">
        <f>C30</f>
        <v>155000</v>
      </c>
      <c r="D29" s="64">
        <f t="shared" si="3"/>
        <v>155000</v>
      </c>
      <c r="E29" s="64">
        <f t="shared" si="3"/>
        <v>155000</v>
      </c>
      <c r="F29" s="75">
        <f t="shared" si="3"/>
        <v>155000</v>
      </c>
      <c r="G29" s="56"/>
      <c r="H29" s="56"/>
      <c r="I29" s="56"/>
      <c r="J29" s="56"/>
    </row>
    <row r="30" spans="1:10" x14ac:dyDescent="0.25">
      <c r="A30" s="110" t="s">
        <v>53</v>
      </c>
      <c r="B30" s="109">
        <f>B31+B36</f>
        <v>90484.04</v>
      </c>
      <c r="C30" s="109">
        <f>C31+C36</f>
        <v>155000</v>
      </c>
      <c r="D30" s="109">
        <f>D31+D36</f>
        <v>155000</v>
      </c>
      <c r="E30" s="109">
        <f>E31+E36</f>
        <v>155000</v>
      </c>
      <c r="F30" s="111">
        <f>F31+F36</f>
        <v>155000</v>
      </c>
      <c r="G30" s="56"/>
      <c r="H30" s="56"/>
      <c r="I30" s="56"/>
      <c r="J30" s="56"/>
    </row>
    <row r="31" spans="1:10" x14ac:dyDescent="0.25">
      <c r="A31" s="72" t="s">
        <v>42</v>
      </c>
      <c r="B31" s="61">
        <f>B32+B33+B34</f>
        <v>90270.89</v>
      </c>
      <c r="C31" s="94">
        <f>C32+C33+C34+C35</f>
        <v>152700</v>
      </c>
      <c r="D31" s="61">
        <f>D32+D33+D34+D35</f>
        <v>151800</v>
      </c>
      <c r="E31" s="61">
        <f>E32+E33+E34+E35</f>
        <v>151800</v>
      </c>
      <c r="F31" s="73">
        <f>F32+F33+F34+F35</f>
        <v>151800</v>
      </c>
      <c r="G31" s="56"/>
      <c r="H31" s="56"/>
      <c r="I31" s="56"/>
      <c r="J31" s="56"/>
    </row>
    <row r="32" spans="1:10" x14ac:dyDescent="0.25">
      <c r="A32" s="72" t="s">
        <v>43</v>
      </c>
      <c r="B32" s="61">
        <v>18961.04</v>
      </c>
      <c r="C32" s="94">
        <v>29300</v>
      </c>
      <c r="D32" s="61">
        <v>34500</v>
      </c>
      <c r="E32" s="61">
        <v>30500</v>
      </c>
      <c r="F32" s="73">
        <v>30500</v>
      </c>
      <c r="G32" s="56"/>
      <c r="H32" s="56"/>
      <c r="I32" s="56"/>
      <c r="J32" s="56"/>
    </row>
    <row r="33" spans="1:10" x14ac:dyDescent="0.25">
      <c r="A33" s="72" t="s">
        <v>44</v>
      </c>
      <c r="B33" s="61">
        <v>70565.240000000005</v>
      </c>
      <c r="C33" s="94">
        <v>122300</v>
      </c>
      <c r="D33" s="61">
        <v>112300</v>
      </c>
      <c r="E33" s="61">
        <v>116300</v>
      </c>
      <c r="F33" s="73">
        <v>116300</v>
      </c>
      <c r="G33" s="56"/>
      <c r="H33" s="56"/>
      <c r="I33" s="56"/>
      <c r="J33" s="56"/>
    </row>
    <row r="34" spans="1:10" x14ac:dyDescent="0.25">
      <c r="A34" s="72" t="s">
        <v>45</v>
      </c>
      <c r="B34" s="61">
        <v>744.61</v>
      </c>
      <c r="C34" s="94">
        <v>1000</v>
      </c>
      <c r="D34" s="61">
        <v>3000</v>
      </c>
      <c r="E34" s="61">
        <v>3000</v>
      </c>
      <c r="F34" s="73">
        <v>3000</v>
      </c>
      <c r="G34" s="56"/>
      <c r="H34" s="56"/>
      <c r="I34" s="56"/>
      <c r="J34" s="56"/>
    </row>
    <row r="35" spans="1:10" x14ac:dyDescent="0.25">
      <c r="A35" s="72" t="s">
        <v>206</v>
      </c>
      <c r="B35" s="61">
        <v>0</v>
      </c>
      <c r="C35" s="94">
        <v>100</v>
      </c>
      <c r="D35" s="61">
        <v>2000</v>
      </c>
      <c r="E35" s="61">
        <v>2000</v>
      </c>
      <c r="F35" s="73">
        <v>2000</v>
      </c>
      <c r="G35" s="56"/>
      <c r="H35" s="56"/>
      <c r="I35" s="56"/>
      <c r="J35" s="56"/>
    </row>
    <row r="36" spans="1:10" x14ac:dyDescent="0.25">
      <c r="A36" s="72" t="s">
        <v>46</v>
      </c>
      <c r="B36" s="61">
        <f>B37+B38</f>
        <v>213.15</v>
      </c>
      <c r="C36" s="94">
        <f>C38+C37</f>
        <v>2300</v>
      </c>
      <c r="D36" s="61">
        <v>3200</v>
      </c>
      <c r="E36" s="61">
        <f>E38</f>
        <v>3200</v>
      </c>
      <c r="F36" s="73">
        <v>3200</v>
      </c>
      <c r="G36" s="56"/>
      <c r="H36" s="56"/>
      <c r="I36" s="56"/>
      <c r="J36" s="56"/>
    </row>
    <row r="37" spans="1:10" x14ac:dyDescent="0.25">
      <c r="A37" s="72" t="s">
        <v>92</v>
      </c>
      <c r="B37" s="62">
        <v>0</v>
      </c>
      <c r="C37" s="95">
        <v>0</v>
      </c>
      <c r="D37" s="61">
        <v>0</v>
      </c>
      <c r="E37" s="61">
        <v>0</v>
      </c>
      <c r="F37" s="73">
        <v>0</v>
      </c>
      <c r="G37" s="56"/>
      <c r="H37" s="56"/>
      <c r="I37" s="56"/>
      <c r="J37" s="56"/>
    </row>
    <row r="38" spans="1:10" x14ac:dyDescent="0.25">
      <c r="A38" s="72" t="s">
        <v>47</v>
      </c>
      <c r="B38" s="61">
        <v>213.15</v>
      </c>
      <c r="C38" s="94">
        <v>2300</v>
      </c>
      <c r="D38" s="61">
        <v>3200</v>
      </c>
      <c r="E38" s="61">
        <v>3200</v>
      </c>
      <c r="F38" s="73">
        <v>3200</v>
      </c>
      <c r="G38" s="56"/>
      <c r="H38" s="56"/>
      <c r="I38" s="56"/>
      <c r="J38" s="56"/>
    </row>
    <row r="39" spans="1:10" x14ac:dyDescent="0.25">
      <c r="A39" s="98" t="s">
        <v>81</v>
      </c>
      <c r="B39" s="92">
        <f>B40+B47+B53+B59+B63+B72+B80</f>
        <v>36953.760000000002</v>
      </c>
      <c r="C39" s="92">
        <f>C40+C47+C53+C59+C63+C72+C80</f>
        <v>44700</v>
      </c>
      <c r="D39" s="92">
        <f>D40+D47+D53+D59+D63+D72+D80+D84</f>
        <v>64400</v>
      </c>
      <c r="E39" s="92">
        <f>E40+E47+E53+E59+E63+E72+E80</f>
        <v>28400</v>
      </c>
      <c r="F39" s="99">
        <f>F40+F47+F53+F59+F63+F72+F80</f>
        <v>28400</v>
      </c>
      <c r="G39" s="56"/>
      <c r="H39" s="56"/>
      <c r="I39" s="56"/>
      <c r="J39" s="56"/>
    </row>
    <row r="40" spans="1:10" x14ac:dyDescent="0.25">
      <c r="A40" s="74" t="s">
        <v>68</v>
      </c>
      <c r="B40" s="64">
        <f>B41</f>
        <v>2895.14</v>
      </c>
      <c r="C40" s="64">
        <f>C41</f>
        <v>4100</v>
      </c>
      <c r="D40" s="64">
        <v>4100</v>
      </c>
      <c r="E40" s="64">
        <f>E41</f>
        <v>4100</v>
      </c>
      <c r="F40" s="75">
        <f>F41</f>
        <v>4100</v>
      </c>
      <c r="G40" s="56"/>
      <c r="H40" s="56"/>
      <c r="I40" s="56"/>
      <c r="J40" s="56"/>
    </row>
    <row r="41" spans="1:10" x14ac:dyDescent="0.25">
      <c r="A41" s="110" t="s">
        <v>52</v>
      </c>
      <c r="B41" s="109">
        <f>B42+B44</f>
        <v>2895.14</v>
      </c>
      <c r="C41" s="109">
        <f>C42+C44</f>
        <v>4100</v>
      </c>
      <c r="D41" s="109">
        <f>D42+D46</f>
        <v>4100</v>
      </c>
      <c r="E41" s="109">
        <f>E42+E44</f>
        <v>4100</v>
      </c>
      <c r="F41" s="111">
        <f>F42+F44</f>
        <v>4100</v>
      </c>
      <c r="G41" s="56"/>
      <c r="H41" s="56"/>
      <c r="I41" s="56"/>
      <c r="J41" s="56"/>
    </row>
    <row r="42" spans="1:10" x14ac:dyDescent="0.25">
      <c r="A42" s="72" t="s">
        <v>42</v>
      </c>
      <c r="B42" s="61">
        <f>B43</f>
        <v>2297.14</v>
      </c>
      <c r="C42" s="94">
        <v>3500</v>
      </c>
      <c r="D42" s="61">
        <v>3500</v>
      </c>
      <c r="E42" s="61">
        <v>3500</v>
      </c>
      <c r="F42" s="73">
        <v>3500</v>
      </c>
      <c r="G42" s="56"/>
      <c r="H42" s="56"/>
      <c r="I42" s="56"/>
      <c r="J42" s="56"/>
    </row>
    <row r="43" spans="1:10" x14ac:dyDescent="0.25">
      <c r="A43" s="72" t="s">
        <v>44</v>
      </c>
      <c r="B43" s="61">
        <v>2297.14</v>
      </c>
      <c r="C43" s="94">
        <v>3500</v>
      </c>
      <c r="D43" s="61">
        <v>3500</v>
      </c>
      <c r="E43" s="61">
        <v>3500</v>
      </c>
      <c r="F43" s="73">
        <v>3500</v>
      </c>
      <c r="G43" s="56"/>
      <c r="H43" s="56"/>
      <c r="I43" s="56"/>
      <c r="J43" s="56"/>
    </row>
    <row r="44" spans="1:10" x14ac:dyDescent="0.25">
      <c r="A44" s="72" t="s">
        <v>46</v>
      </c>
      <c r="B44" s="61">
        <f>B45+B46</f>
        <v>598</v>
      </c>
      <c r="C44" s="94">
        <v>600</v>
      </c>
      <c r="D44" s="61">
        <v>600</v>
      </c>
      <c r="E44" s="61">
        <v>600</v>
      </c>
      <c r="F44" s="73">
        <v>600</v>
      </c>
      <c r="G44" s="56"/>
      <c r="H44" s="56"/>
      <c r="I44" s="56"/>
      <c r="J44" s="56"/>
    </row>
    <row r="45" spans="1:10" x14ac:dyDescent="0.25">
      <c r="A45" s="72" t="s">
        <v>92</v>
      </c>
      <c r="B45" s="61">
        <v>0</v>
      </c>
      <c r="C45" s="94">
        <v>0</v>
      </c>
      <c r="D45" s="61">
        <v>0</v>
      </c>
      <c r="E45" s="61">
        <v>0</v>
      </c>
      <c r="F45" s="73">
        <v>0</v>
      </c>
      <c r="G45" s="56"/>
      <c r="H45" s="56"/>
      <c r="I45" s="56"/>
      <c r="J45" s="56"/>
    </row>
    <row r="46" spans="1:10" x14ac:dyDescent="0.25">
      <c r="A46" s="72" t="s">
        <v>47</v>
      </c>
      <c r="B46" s="61">
        <v>598</v>
      </c>
      <c r="C46" s="94">
        <v>600</v>
      </c>
      <c r="D46" s="61">
        <v>600</v>
      </c>
      <c r="E46" s="61">
        <v>600</v>
      </c>
      <c r="F46" s="73">
        <v>600</v>
      </c>
      <c r="G46" s="56"/>
      <c r="H46" s="56"/>
      <c r="I46" s="56"/>
      <c r="J46" s="56"/>
    </row>
    <row r="47" spans="1:10" x14ac:dyDescent="0.25">
      <c r="A47" s="74" t="s">
        <v>82</v>
      </c>
      <c r="B47" s="106">
        <f>B48</f>
        <v>1104.4000000000001</v>
      </c>
      <c r="C47" s="64">
        <f>C48</f>
        <v>12000</v>
      </c>
      <c r="D47" s="64">
        <v>1000</v>
      </c>
      <c r="E47" s="64">
        <v>1000</v>
      </c>
      <c r="F47" s="75">
        <v>1000</v>
      </c>
      <c r="G47" s="56"/>
      <c r="H47" s="56"/>
      <c r="I47" s="56"/>
      <c r="J47" s="56"/>
    </row>
    <row r="48" spans="1:10" x14ac:dyDescent="0.25">
      <c r="A48" s="110" t="s">
        <v>61</v>
      </c>
      <c r="B48" s="113">
        <f>B49</f>
        <v>1104.4000000000001</v>
      </c>
      <c r="C48" s="109">
        <f>C49+C51</f>
        <v>12000</v>
      </c>
      <c r="D48" s="109">
        <v>1000</v>
      </c>
      <c r="E48" s="109">
        <v>1000</v>
      </c>
      <c r="F48" s="111">
        <v>1000</v>
      </c>
      <c r="G48" s="56"/>
      <c r="H48" s="56"/>
      <c r="I48" s="56"/>
      <c r="J48" s="56"/>
    </row>
    <row r="49" spans="1:10" x14ac:dyDescent="0.25">
      <c r="A49" s="72" t="s">
        <v>42</v>
      </c>
      <c r="B49" s="117">
        <f>B50</f>
        <v>1104.4000000000001</v>
      </c>
      <c r="C49" s="94">
        <v>1000</v>
      </c>
      <c r="D49" s="61">
        <v>1000</v>
      </c>
      <c r="E49" s="61">
        <v>1000</v>
      </c>
      <c r="F49" s="73">
        <v>1000</v>
      </c>
      <c r="G49" s="56"/>
      <c r="H49" s="56"/>
      <c r="I49" s="56"/>
      <c r="J49" s="56"/>
    </row>
    <row r="50" spans="1:10" x14ac:dyDescent="0.25">
      <c r="A50" s="72" t="s">
        <v>44</v>
      </c>
      <c r="B50" s="117">
        <v>1104.4000000000001</v>
      </c>
      <c r="C50" s="94">
        <v>1000</v>
      </c>
      <c r="D50" s="61">
        <v>1000</v>
      </c>
      <c r="E50" s="61">
        <v>1000</v>
      </c>
      <c r="F50" s="73">
        <v>1000</v>
      </c>
      <c r="G50" s="56"/>
      <c r="H50" s="56"/>
      <c r="I50" s="56"/>
      <c r="J50" s="56"/>
    </row>
    <row r="51" spans="1:10" x14ac:dyDescent="0.25">
      <c r="A51" s="72" t="s">
        <v>46</v>
      </c>
      <c r="B51" s="117">
        <v>0</v>
      </c>
      <c r="C51" s="94">
        <v>11000</v>
      </c>
      <c r="D51" s="61">
        <v>0</v>
      </c>
      <c r="E51" s="61">
        <v>0</v>
      </c>
      <c r="F51" s="73">
        <v>0</v>
      </c>
      <c r="G51" s="56"/>
      <c r="H51" s="56"/>
      <c r="I51" s="56"/>
      <c r="J51" s="56"/>
    </row>
    <row r="52" spans="1:10" x14ac:dyDescent="0.25">
      <c r="A52" s="72" t="s">
        <v>47</v>
      </c>
      <c r="B52" s="117">
        <v>0</v>
      </c>
      <c r="C52" s="94">
        <v>11000</v>
      </c>
      <c r="D52" s="61">
        <v>0</v>
      </c>
      <c r="E52" s="61">
        <v>0</v>
      </c>
      <c r="F52" s="73">
        <v>0</v>
      </c>
      <c r="G52" s="56"/>
      <c r="H52" s="56"/>
      <c r="I52" s="56"/>
      <c r="J52" s="56"/>
    </row>
    <row r="53" spans="1:10" x14ac:dyDescent="0.25">
      <c r="A53" s="74" t="s">
        <v>69</v>
      </c>
      <c r="B53" s="64">
        <f>B54</f>
        <v>2750.01</v>
      </c>
      <c r="C53" s="64">
        <f>C54</f>
        <v>6600</v>
      </c>
      <c r="D53" s="64">
        <f>D54</f>
        <v>6600</v>
      </c>
      <c r="E53" s="64">
        <f>E54</f>
        <v>6600</v>
      </c>
      <c r="F53" s="75">
        <f>F54</f>
        <v>6600</v>
      </c>
      <c r="G53" s="56"/>
      <c r="H53" s="56"/>
      <c r="I53" s="56"/>
      <c r="J53" s="56"/>
    </row>
    <row r="54" spans="1:10" x14ac:dyDescent="0.25">
      <c r="A54" s="110" t="s">
        <v>60</v>
      </c>
      <c r="B54" s="109">
        <f>B55+B57</f>
        <v>2750.01</v>
      </c>
      <c r="C54" s="109">
        <f>C55+C57</f>
        <v>6600</v>
      </c>
      <c r="D54" s="109">
        <f>D55+D57</f>
        <v>6600</v>
      </c>
      <c r="E54" s="109">
        <f>E55+E57</f>
        <v>6600</v>
      </c>
      <c r="F54" s="111">
        <f>F55+F57</f>
        <v>6600</v>
      </c>
      <c r="G54" s="56"/>
      <c r="H54" s="56"/>
      <c r="I54" s="56"/>
      <c r="J54" s="56"/>
    </row>
    <row r="55" spans="1:10" x14ac:dyDescent="0.25">
      <c r="A55" s="72" t="s">
        <v>42</v>
      </c>
      <c r="B55" s="61">
        <f>B56</f>
        <v>2750.01</v>
      </c>
      <c r="C55" s="94">
        <v>6300</v>
      </c>
      <c r="D55" s="61">
        <v>6300</v>
      </c>
      <c r="E55" s="61">
        <v>6300</v>
      </c>
      <c r="F55" s="73">
        <v>6300</v>
      </c>
      <c r="G55" s="56"/>
      <c r="H55" s="56"/>
      <c r="I55" s="56"/>
      <c r="J55" s="56"/>
    </row>
    <row r="56" spans="1:10" x14ac:dyDescent="0.25">
      <c r="A56" s="72" t="s">
        <v>44</v>
      </c>
      <c r="B56" s="61">
        <v>2750.01</v>
      </c>
      <c r="C56" s="94">
        <v>6300</v>
      </c>
      <c r="D56" s="61">
        <v>6300</v>
      </c>
      <c r="E56" s="61">
        <v>6300</v>
      </c>
      <c r="F56" s="73">
        <v>6300</v>
      </c>
      <c r="G56" s="56"/>
      <c r="H56" s="56"/>
      <c r="I56" s="56"/>
      <c r="J56" s="56"/>
    </row>
    <row r="57" spans="1:10" x14ac:dyDescent="0.25">
      <c r="A57" s="72" t="s">
        <v>46</v>
      </c>
      <c r="B57" s="62">
        <v>0</v>
      </c>
      <c r="C57" s="94">
        <v>300</v>
      </c>
      <c r="D57" s="61">
        <v>300</v>
      </c>
      <c r="E57" s="61">
        <v>300</v>
      </c>
      <c r="F57" s="73">
        <v>300</v>
      </c>
      <c r="G57" s="56"/>
      <c r="H57" s="56"/>
      <c r="I57" s="56"/>
      <c r="J57" s="56"/>
    </row>
    <row r="58" spans="1:10" x14ac:dyDescent="0.25">
      <c r="A58" s="72" t="s">
        <v>47</v>
      </c>
      <c r="B58" s="62">
        <v>0</v>
      </c>
      <c r="C58" s="94">
        <v>300</v>
      </c>
      <c r="D58" s="61">
        <v>300</v>
      </c>
      <c r="E58" s="61">
        <v>300</v>
      </c>
      <c r="F58" s="73">
        <v>300</v>
      </c>
      <c r="G58" s="56"/>
      <c r="H58" s="56"/>
      <c r="I58" s="56"/>
      <c r="J58" s="56"/>
    </row>
    <row r="59" spans="1:10" x14ac:dyDescent="0.25">
      <c r="A59" s="74" t="s">
        <v>70</v>
      </c>
      <c r="B59" s="64">
        <f t="shared" ref="B59:C61" si="4">B60</f>
        <v>3024.7</v>
      </c>
      <c r="C59" s="64">
        <f t="shared" si="4"/>
        <v>4000</v>
      </c>
      <c r="D59" s="64">
        <v>4000</v>
      </c>
      <c r="E59" s="64">
        <v>4000</v>
      </c>
      <c r="F59" s="75">
        <v>4000</v>
      </c>
      <c r="G59" s="56"/>
      <c r="H59" s="56"/>
      <c r="I59" s="56"/>
      <c r="J59" s="56"/>
    </row>
    <row r="60" spans="1:10" x14ac:dyDescent="0.25">
      <c r="A60" s="110" t="s">
        <v>55</v>
      </c>
      <c r="B60" s="109">
        <f t="shared" si="4"/>
        <v>3024.7</v>
      </c>
      <c r="C60" s="109">
        <f t="shared" si="4"/>
        <v>4000</v>
      </c>
      <c r="D60" s="109">
        <v>4000</v>
      </c>
      <c r="E60" s="109">
        <v>4000</v>
      </c>
      <c r="F60" s="111">
        <v>4000</v>
      </c>
      <c r="G60" s="56"/>
      <c r="H60" s="56"/>
      <c r="I60" s="56"/>
      <c r="J60" s="56"/>
    </row>
    <row r="61" spans="1:10" x14ac:dyDescent="0.25">
      <c r="A61" s="72" t="s">
        <v>42</v>
      </c>
      <c r="B61" s="61">
        <f t="shared" si="4"/>
        <v>3024.7</v>
      </c>
      <c r="C61" s="94">
        <f t="shared" si="4"/>
        <v>4000</v>
      </c>
      <c r="D61" s="61">
        <v>4000</v>
      </c>
      <c r="E61" s="61">
        <v>4000</v>
      </c>
      <c r="F61" s="73">
        <v>4000</v>
      </c>
      <c r="G61" s="56"/>
      <c r="H61" s="56"/>
      <c r="I61" s="56"/>
      <c r="J61" s="56"/>
    </row>
    <row r="62" spans="1:10" x14ac:dyDescent="0.25">
      <c r="A62" s="72" t="s">
        <v>44</v>
      </c>
      <c r="B62" s="61">
        <v>3024.7</v>
      </c>
      <c r="C62" s="94">
        <v>4000</v>
      </c>
      <c r="D62" s="61">
        <v>4000</v>
      </c>
      <c r="E62" s="61">
        <v>4000</v>
      </c>
      <c r="F62" s="73">
        <v>4000</v>
      </c>
      <c r="G62" s="56"/>
      <c r="H62" s="56"/>
      <c r="I62" s="56"/>
      <c r="J62" s="56"/>
    </row>
    <row r="63" spans="1:10" x14ac:dyDescent="0.25">
      <c r="A63" s="74" t="s">
        <v>71</v>
      </c>
      <c r="B63" s="64">
        <f>B64</f>
        <v>2433.04</v>
      </c>
      <c r="C63" s="64">
        <f>C64</f>
        <v>14000</v>
      </c>
      <c r="D63" s="64">
        <f>D64</f>
        <v>8700</v>
      </c>
      <c r="E63" s="64">
        <f>E64</f>
        <v>8700</v>
      </c>
      <c r="F63" s="75">
        <f>F64</f>
        <v>8700</v>
      </c>
      <c r="G63" s="56"/>
      <c r="H63" s="56"/>
      <c r="I63" s="56"/>
      <c r="J63" s="56"/>
    </row>
    <row r="64" spans="1:10" x14ac:dyDescent="0.25">
      <c r="A64" s="110" t="s">
        <v>56</v>
      </c>
      <c r="B64" s="109">
        <f>B65+B70</f>
        <v>2433.04</v>
      </c>
      <c r="C64" s="109">
        <f>C65+C70</f>
        <v>14000</v>
      </c>
      <c r="D64" s="109">
        <f>D65+D70</f>
        <v>8700</v>
      </c>
      <c r="E64" s="109">
        <f>E65+E70</f>
        <v>8700</v>
      </c>
      <c r="F64" s="111">
        <f>F65+F70</f>
        <v>8700</v>
      </c>
      <c r="G64" s="56"/>
      <c r="H64" s="56"/>
      <c r="I64" s="56"/>
      <c r="J64" s="56"/>
    </row>
    <row r="65" spans="1:10" x14ac:dyDescent="0.25">
      <c r="A65" s="72" t="s">
        <v>42</v>
      </c>
      <c r="B65" s="61">
        <f>B66+B67+B68+B69</f>
        <v>1893.04</v>
      </c>
      <c r="C65" s="94">
        <f>C66+C67+C68+C69</f>
        <v>12000</v>
      </c>
      <c r="D65" s="61">
        <f>D66+D67+D68+D69</f>
        <v>6700</v>
      </c>
      <c r="E65" s="61">
        <f>E66+E67+E68+E69</f>
        <v>6700</v>
      </c>
      <c r="F65" s="73">
        <f>F66+F67+F68+F69</f>
        <v>6700</v>
      </c>
      <c r="G65" s="56"/>
      <c r="H65" s="56"/>
      <c r="I65" s="56"/>
      <c r="J65" s="56"/>
    </row>
    <row r="66" spans="1:10" x14ac:dyDescent="0.25">
      <c r="A66" s="72" t="s">
        <v>43</v>
      </c>
      <c r="B66" s="61">
        <v>0</v>
      </c>
      <c r="C66" s="94">
        <v>1100</v>
      </c>
      <c r="D66" s="62">
        <v>800</v>
      </c>
      <c r="E66" s="62">
        <v>800</v>
      </c>
      <c r="F66" s="76">
        <v>800</v>
      </c>
      <c r="G66" s="56"/>
      <c r="H66" s="56"/>
      <c r="I66" s="56"/>
      <c r="J66" s="56"/>
    </row>
    <row r="67" spans="1:10" x14ac:dyDescent="0.25">
      <c r="A67" s="72" t="s">
        <v>93</v>
      </c>
      <c r="B67" s="61">
        <v>972.33</v>
      </c>
      <c r="C67" s="94">
        <v>6000</v>
      </c>
      <c r="D67" s="62">
        <v>1050</v>
      </c>
      <c r="E67" s="62">
        <v>1050</v>
      </c>
      <c r="F67" s="76">
        <v>1050</v>
      </c>
      <c r="G67" s="56"/>
      <c r="H67" s="56"/>
      <c r="I67" s="56"/>
      <c r="J67" s="56"/>
    </row>
    <row r="68" spans="1:10" x14ac:dyDescent="0.25">
      <c r="A68" s="72" t="s">
        <v>49</v>
      </c>
      <c r="B68" s="61">
        <v>155.71</v>
      </c>
      <c r="C68" s="94">
        <v>4050</v>
      </c>
      <c r="D68" s="61">
        <v>4000</v>
      </c>
      <c r="E68" s="61">
        <v>4000</v>
      </c>
      <c r="F68" s="73">
        <v>4000</v>
      </c>
      <c r="G68" s="56"/>
      <c r="H68" s="56"/>
      <c r="I68" s="56"/>
      <c r="J68" s="56"/>
    </row>
    <row r="69" spans="1:10" x14ac:dyDescent="0.25">
      <c r="A69" s="72" t="s">
        <v>50</v>
      </c>
      <c r="B69" s="61">
        <v>765</v>
      </c>
      <c r="C69" s="94">
        <v>850</v>
      </c>
      <c r="D69" s="61">
        <v>850</v>
      </c>
      <c r="E69" s="61">
        <v>850</v>
      </c>
      <c r="F69" s="73">
        <v>850</v>
      </c>
      <c r="G69" s="56"/>
      <c r="H69" s="56"/>
      <c r="I69" s="56"/>
      <c r="J69" s="56"/>
    </row>
    <row r="70" spans="1:10" x14ac:dyDescent="0.25">
      <c r="A70" s="72" t="s">
        <v>46</v>
      </c>
      <c r="B70" s="61">
        <f>B71</f>
        <v>540</v>
      </c>
      <c r="C70" s="94">
        <v>2000</v>
      </c>
      <c r="D70" s="61">
        <v>2000</v>
      </c>
      <c r="E70" s="61">
        <v>2000</v>
      </c>
      <c r="F70" s="73">
        <v>2000</v>
      </c>
      <c r="G70" s="56"/>
      <c r="H70" s="56"/>
      <c r="I70" s="56"/>
      <c r="J70" s="56"/>
    </row>
    <row r="71" spans="1:10" x14ac:dyDescent="0.25">
      <c r="A71" s="72" t="s">
        <v>47</v>
      </c>
      <c r="B71" s="61">
        <v>540</v>
      </c>
      <c r="C71" s="94">
        <v>2000</v>
      </c>
      <c r="D71" s="61">
        <v>2000</v>
      </c>
      <c r="E71" s="61">
        <v>2000</v>
      </c>
      <c r="F71" s="73">
        <v>2000</v>
      </c>
      <c r="G71" s="56"/>
      <c r="H71" s="56"/>
      <c r="I71" s="56"/>
      <c r="J71" s="56"/>
    </row>
    <row r="72" spans="1:10" ht="19.5" customHeight="1" x14ac:dyDescent="0.25">
      <c r="A72" s="74" t="s">
        <v>95</v>
      </c>
      <c r="B72" s="64">
        <f t="shared" ref="B72" si="5">B73</f>
        <v>22284.010000000002</v>
      </c>
      <c r="C72" s="106">
        <v>0</v>
      </c>
      <c r="D72" s="64">
        <v>0</v>
      </c>
      <c r="E72" s="127">
        <v>0</v>
      </c>
      <c r="F72" s="128">
        <v>0</v>
      </c>
      <c r="G72" s="56"/>
      <c r="H72" s="56"/>
      <c r="I72" s="56"/>
      <c r="J72" s="56"/>
    </row>
    <row r="73" spans="1:10" x14ac:dyDescent="0.25">
      <c r="A73" s="74" t="s">
        <v>94</v>
      </c>
      <c r="B73" s="64">
        <f>B74</f>
        <v>22284.010000000002</v>
      </c>
      <c r="C73" s="106">
        <v>0</v>
      </c>
      <c r="D73" s="64">
        <v>0</v>
      </c>
      <c r="E73" s="127">
        <v>0</v>
      </c>
      <c r="F73" s="128">
        <v>0</v>
      </c>
      <c r="G73" s="56"/>
      <c r="H73" s="56"/>
      <c r="I73" s="56"/>
      <c r="J73" s="56"/>
    </row>
    <row r="74" spans="1:10" x14ac:dyDescent="0.25">
      <c r="A74" s="110" t="s">
        <v>58</v>
      </c>
      <c r="B74" s="109">
        <f>B75+B78</f>
        <v>22284.010000000002</v>
      </c>
      <c r="C74" s="113">
        <v>0</v>
      </c>
      <c r="D74" s="109">
        <v>0</v>
      </c>
      <c r="E74" s="129">
        <v>0</v>
      </c>
      <c r="F74" s="130">
        <v>0</v>
      </c>
      <c r="G74" s="56"/>
      <c r="H74" s="56"/>
      <c r="I74" s="56"/>
      <c r="J74" s="56"/>
    </row>
    <row r="75" spans="1:10" x14ac:dyDescent="0.25">
      <c r="A75" s="72" t="s">
        <v>42</v>
      </c>
      <c r="B75" s="62">
        <f>B76+B77</f>
        <v>21854.06</v>
      </c>
      <c r="C75" s="95">
        <v>0</v>
      </c>
      <c r="D75" s="61">
        <v>0</v>
      </c>
      <c r="E75" s="131">
        <v>0</v>
      </c>
      <c r="F75" s="132">
        <v>0</v>
      </c>
      <c r="G75" s="56"/>
      <c r="H75" s="56"/>
      <c r="I75" s="56"/>
      <c r="J75" s="56"/>
    </row>
    <row r="76" spans="1:10" x14ac:dyDescent="0.25">
      <c r="A76" s="72" t="s">
        <v>43</v>
      </c>
      <c r="B76" s="62">
        <v>3803.31</v>
      </c>
      <c r="C76" s="95">
        <v>0</v>
      </c>
      <c r="D76" s="61">
        <v>0</v>
      </c>
      <c r="E76" s="131">
        <v>0</v>
      </c>
      <c r="F76" s="132">
        <v>0</v>
      </c>
      <c r="G76" s="56"/>
      <c r="H76" s="56"/>
      <c r="I76" s="56"/>
      <c r="J76" s="56"/>
    </row>
    <row r="77" spans="1:10" x14ac:dyDescent="0.25">
      <c r="A77" s="72" t="s">
        <v>44</v>
      </c>
      <c r="B77" s="62">
        <v>18050.75</v>
      </c>
      <c r="C77" s="95">
        <v>0</v>
      </c>
      <c r="D77" s="61">
        <v>0</v>
      </c>
      <c r="E77" s="131">
        <v>0</v>
      </c>
      <c r="F77" s="132">
        <v>0</v>
      </c>
      <c r="G77" s="56"/>
      <c r="H77" s="56"/>
      <c r="I77" s="56"/>
      <c r="J77" s="56"/>
    </row>
    <row r="78" spans="1:10" x14ac:dyDescent="0.25">
      <c r="A78" s="72" t="s">
        <v>46</v>
      </c>
      <c r="B78" s="62">
        <v>429.95</v>
      </c>
      <c r="C78" s="95">
        <v>0</v>
      </c>
      <c r="D78" s="61">
        <v>0</v>
      </c>
      <c r="E78" s="131">
        <v>0</v>
      </c>
      <c r="F78" s="132">
        <v>0</v>
      </c>
      <c r="G78" s="56"/>
      <c r="H78" s="56"/>
      <c r="I78" s="56"/>
      <c r="J78" s="56"/>
    </row>
    <row r="79" spans="1:10" x14ac:dyDescent="0.25">
      <c r="A79" s="72" t="s">
        <v>47</v>
      </c>
      <c r="B79" s="62">
        <v>429.95</v>
      </c>
      <c r="C79" s="95">
        <v>0</v>
      </c>
      <c r="D79" s="61">
        <v>0</v>
      </c>
      <c r="E79" s="131">
        <v>0</v>
      </c>
      <c r="F79" s="132">
        <v>0</v>
      </c>
      <c r="G79" s="56"/>
      <c r="H79" s="56"/>
      <c r="I79" s="56"/>
      <c r="J79" s="56"/>
    </row>
    <row r="80" spans="1:10" x14ac:dyDescent="0.25">
      <c r="A80" s="74" t="s">
        <v>72</v>
      </c>
      <c r="B80" s="64">
        <f>B81</f>
        <v>2462.46</v>
      </c>
      <c r="C80" s="64">
        <f>C81</f>
        <v>4000</v>
      </c>
      <c r="D80" s="64">
        <v>4000</v>
      </c>
      <c r="E80" s="64">
        <v>4000</v>
      </c>
      <c r="F80" s="75">
        <v>4000</v>
      </c>
      <c r="G80" s="56"/>
      <c r="H80" s="56"/>
      <c r="I80" s="56"/>
      <c r="J80" s="56"/>
    </row>
    <row r="81" spans="1:10" x14ac:dyDescent="0.25">
      <c r="A81" s="110" t="s">
        <v>57</v>
      </c>
      <c r="B81" s="109">
        <f>B82</f>
        <v>2462.46</v>
      </c>
      <c r="C81" s="109">
        <f>C83</f>
        <v>4000</v>
      </c>
      <c r="D81" s="109">
        <v>4000</v>
      </c>
      <c r="E81" s="109">
        <v>4000</v>
      </c>
      <c r="F81" s="111">
        <v>4000</v>
      </c>
      <c r="G81" s="56"/>
      <c r="H81" s="56"/>
      <c r="I81" s="56"/>
      <c r="J81" s="56"/>
    </row>
    <row r="82" spans="1:10" x14ac:dyDescent="0.25">
      <c r="A82" s="72" t="s">
        <v>42</v>
      </c>
      <c r="B82" s="61">
        <f>B83</f>
        <v>2462.46</v>
      </c>
      <c r="C82" s="94">
        <v>4000</v>
      </c>
      <c r="D82" s="61">
        <v>4000</v>
      </c>
      <c r="E82" s="61">
        <v>4000</v>
      </c>
      <c r="F82" s="73">
        <v>4000</v>
      </c>
      <c r="G82" s="56"/>
      <c r="H82" s="56"/>
      <c r="I82" s="56"/>
      <c r="J82" s="56"/>
    </row>
    <row r="83" spans="1:10" x14ac:dyDescent="0.25">
      <c r="A83" s="72" t="s">
        <v>44</v>
      </c>
      <c r="B83" s="61">
        <v>2462.46</v>
      </c>
      <c r="C83" s="94">
        <v>4000</v>
      </c>
      <c r="D83" s="61">
        <v>4000</v>
      </c>
      <c r="E83" s="61">
        <v>4000</v>
      </c>
      <c r="F83" s="73">
        <v>4000</v>
      </c>
      <c r="G83" s="56"/>
      <c r="H83" s="56"/>
      <c r="I83" s="56"/>
      <c r="J83" s="56"/>
    </row>
    <row r="84" spans="1:10" x14ac:dyDescent="0.25">
      <c r="A84" s="275" t="s">
        <v>208</v>
      </c>
      <c r="B84" s="276">
        <v>0</v>
      </c>
      <c r="C84" s="276">
        <v>0</v>
      </c>
      <c r="D84" s="276">
        <v>36000</v>
      </c>
      <c r="E84" s="276">
        <v>0</v>
      </c>
      <c r="F84" s="277">
        <v>0</v>
      </c>
      <c r="G84" s="56"/>
      <c r="H84" s="56"/>
      <c r="I84" s="56"/>
      <c r="J84" s="56"/>
    </row>
    <row r="85" spans="1:10" x14ac:dyDescent="0.25">
      <c r="A85" s="272" t="s">
        <v>209</v>
      </c>
      <c r="B85" s="271">
        <v>0</v>
      </c>
      <c r="C85" s="273">
        <v>0</v>
      </c>
      <c r="D85" s="273">
        <v>36000</v>
      </c>
      <c r="E85" s="273">
        <v>0</v>
      </c>
      <c r="F85" s="274">
        <v>0</v>
      </c>
      <c r="G85" s="56"/>
      <c r="H85" s="56"/>
      <c r="I85" s="56"/>
      <c r="J85" s="56"/>
    </row>
    <row r="86" spans="1:10" x14ac:dyDescent="0.25">
      <c r="A86" s="269" t="s">
        <v>42</v>
      </c>
      <c r="B86" s="94">
        <v>0</v>
      </c>
      <c r="C86" s="94">
        <v>0</v>
      </c>
      <c r="D86" s="94">
        <v>36000</v>
      </c>
      <c r="E86" s="94">
        <v>0</v>
      </c>
      <c r="F86" s="270">
        <v>0</v>
      </c>
      <c r="G86" s="56"/>
      <c r="H86" s="56"/>
      <c r="I86" s="56"/>
      <c r="J86" s="56"/>
    </row>
    <row r="87" spans="1:10" x14ac:dyDescent="0.25">
      <c r="A87" s="269" t="s">
        <v>44</v>
      </c>
      <c r="B87" s="94">
        <v>0</v>
      </c>
      <c r="C87" s="94">
        <v>0</v>
      </c>
      <c r="D87" s="94">
        <v>36000</v>
      </c>
      <c r="E87" s="94">
        <v>0</v>
      </c>
      <c r="F87" s="270">
        <v>0</v>
      </c>
      <c r="G87" s="56"/>
      <c r="H87" s="56"/>
      <c r="I87" s="56"/>
      <c r="J87" s="56"/>
    </row>
    <row r="88" spans="1:10" x14ac:dyDescent="0.25">
      <c r="A88" s="98" t="s">
        <v>83</v>
      </c>
      <c r="B88" s="92">
        <f>B89</f>
        <v>14183.75</v>
      </c>
      <c r="C88" s="92">
        <f>C89</f>
        <v>26250</v>
      </c>
      <c r="D88" s="92">
        <f>D89</f>
        <v>59850</v>
      </c>
      <c r="E88" s="279">
        <f>E89</f>
        <v>59850</v>
      </c>
      <c r="F88" s="278">
        <f>F89</f>
        <v>59850</v>
      </c>
      <c r="G88" s="56"/>
      <c r="H88" s="56"/>
      <c r="I88" s="56"/>
      <c r="J88" s="56"/>
    </row>
    <row r="89" spans="1:10" x14ac:dyDescent="0.25">
      <c r="A89" s="74" t="s">
        <v>84</v>
      </c>
      <c r="B89" s="64">
        <f>B90+B94+B98</f>
        <v>14183.75</v>
      </c>
      <c r="C89" s="64">
        <f>C90+C94+C98</f>
        <v>26250</v>
      </c>
      <c r="D89" s="64">
        <f>D90+D94+D98</f>
        <v>59850</v>
      </c>
      <c r="E89" s="127">
        <f>E90+E94+E98</f>
        <v>59850</v>
      </c>
      <c r="F89" s="128">
        <f>F90+F94+F98</f>
        <v>59850</v>
      </c>
      <c r="G89" s="56"/>
      <c r="H89" s="56"/>
      <c r="I89" s="56"/>
      <c r="J89" s="56"/>
    </row>
    <row r="90" spans="1:10" x14ac:dyDescent="0.25">
      <c r="A90" s="110" t="s">
        <v>52</v>
      </c>
      <c r="B90" s="112">
        <f>B92</f>
        <v>5402.67</v>
      </c>
      <c r="C90" s="109">
        <f>C91</f>
        <v>12700</v>
      </c>
      <c r="D90" s="109">
        <f>D91</f>
        <v>31500</v>
      </c>
      <c r="E90" s="129">
        <v>31500</v>
      </c>
      <c r="F90" s="130">
        <v>31500</v>
      </c>
      <c r="G90" s="56"/>
      <c r="H90" s="56"/>
      <c r="I90" s="56"/>
      <c r="J90" s="56"/>
    </row>
    <row r="91" spans="1:10" x14ac:dyDescent="0.25">
      <c r="A91" s="72" t="s">
        <v>42</v>
      </c>
      <c r="B91" s="62">
        <f>B92</f>
        <v>5402.67</v>
      </c>
      <c r="C91" s="94">
        <f>C92+C93</f>
        <v>12700</v>
      </c>
      <c r="D91" s="61">
        <f>D92+D93</f>
        <v>31500</v>
      </c>
      <c r="E91" s="131">
        <v>31500</v>
      </c>
      <c r="F91" s="132">
        <v>31500</v>
      </c>
      <c r="G91" s="56"/>
      <c r="H91" s="56"/>
      <c r="I91" s="56"/>
      <c r="J91" s="56"/>
    </row>
    <row r="92" spans="1:10" x14ac:dyDescent="0.25">
      <c r="A92" s="72" t="s">
        <v>43</v>
      </c>
      <c r="B92" s="62">
        <v>5402.67</v>
      </c>
      <c r="C92" s="94">
        <v>12300</v>
      </c>
      <c r="D92" s="61">
        <v>31000</v>
      </c>
      <c r="E92" s="131">
        <v>31000</v>
      </c>
      <c r="F92" s="132">
        <v>0</v>
      </c>
      <c r="G92" s="56"/>
      <c r="H92" s="56"/>
      <c r="I92" s="56"/>
      <c r="J92" s="56"/>
    </row>
    <row r="93" spans="1:10" x14ac:dyDescent="0.25">
      <c r="A93" s="72" t="s">
        <v>44</v>
      </c>
      <c r="B93" s="62">
        <v>0</v>
      </c>
      <c r="C93" s="94">
        <v>400</v>
      </c>
      <c r="D93" s="61">
        <v>500</v>
      </c>
      <c r="E93" s="131">
        <v>500</v>
      </c>
      <c r="F93" s="132">
        <v>500</v>
      </c>
      <c r="G93" s="56"/>
      <c r="H93" s="56"/>
      <c r="I93" s="56"/>
      <c r="J93" s="56"/>
    </row>
    <row r="94" spans="1:10" x14ac:dyDescent="0.25">
      <c r="A94" s="110" t="s">
        <v>54</v>
      </c>
      <c r="B94" s="112">
        <f>B95</f>
        <v>1320.01</v>
      </c>
      <c r="C94" s="109">
        <f>C95</f>
        <v>2950</v>
      </c>
      <c r="D94" s="109">
        <v>5100</v>
      </c>
      <c r="E94" s="133">
        <f>E95</f>
        <v>5100</v>
      </c>
      <c r="F94" s="130">
        <f>F95</f>
        <v>5100</v>
      </c>
      <c r="G94" s="56"/>
      <c r="H94" s="56"/>
      <c r="I94" s="56"/>
      <c r="J94" s="56"/>
    </row>
    <row r="95" spans="1:10" x14ac:dyDescent="0.25">
      <c r="A95" s="72" t="s">
        <v>42</v>
      </c>
      <c r="B95" s="62">
        <f>B96+B97</f>
        <v>1320.01</v>
      </c>
      <c r="C95" s="94">
        <f>C96+C97</f>
        <v>2950</v>
      </c>
      <c r="D95" s="61">
        <v>5100</v>
      </c>
      <c r="E95" s="134">
        <f>E96+E97</f>
        <v>5100</v>
      </c>
      <c r="F95" s="132">
        <f>F96+F97</f>
        <v>5100</v>
      </c>
      <c r="G95" s="56"/>
      <c r="H95" s="56"/>
      <c r="I95" s="56"/>
      <c r="J95" s="56"/>
    </row>
    <row r="96" spans="1:10" x14ac:dyDescent="0.25">
      <c r="A96" s="72" t="s">
        <v>43</v>
      </c>
      <c r="B96" s="62">
        <v>1303.54</v>
      </c>
      <c r="C96" s="94">
        <v>2000</v>
      </c>
      <c r="D96" s="61">
        <v>4000</v>
      </c>
      <c r="E96" s="134">
        <v>4000</v>
      </c>
      <c r="F96" s="132">
        <v>4000</v>
      </c>
      <c r="G96" s="56"/>
      <c r="H96" s="56"/>
      <c r="I96" s="56"/>
      <c r="J96" s="56"/>
    </row>
    <row r="97" spans="1:10" x14ac:dyDescent="0.25">
      <c r="A97" s="72" t="s">
        <v>44</v>
      </c>
      <c r="B97" s="62">
        <v>16.47</v>
      </c>
      <c r="C97" s="94">
        <v>950</v>
      </c>
      <c r="D97" s="62">
        <v>1100</v>
      </c>
      <c r="E97" s="134">
        <v>1100</v>
      </c>
      <c r="F97" s="132">
        <v>1100</v>
      </c>
      <c r="G97" s="56"/>
      <c r="H97" s="56"/>
      <c r="I97" s="56"/>
      <c r="J97" s="56"/>
    </row>
    <row r="98" spans="1:10" x14ac:dyDescent="0.25">
      <c r="A98" s="110" t="s">
        <v>57</v>
      </c>
      <c r="B98" s="109">
        <f>B99</f>
        <v>7461.07</v>
      </c>
      <c r="C98" s="109">
        <f>C99</f>
        <v>10600</v>
      </c>
      <c r="D98" s="109">
        <v>23250</v>
      </c>
      <c r="E98" s="133">
        <f>E99</f>
        <v>23250</v>
      </c>
      <c r="F98" s="130">
        <f>F99</f>
        <v>23250</v>
      </c>
      <c r="G98" s="56"/>
      <c r="H98" s="56"/>
      <c r="I98" s="56"/>
      <c r="J98" s="56"/>
    </row>
    <row r="99" spans="1:10" x14ac:dyDescent="0.25">
      <c r="A99" s="72" t="s">
        <v>42</v>
      </c>
      <c r="B99" s="61">
        <f>B101+B100</f>
        <v>7461.07</v>
      </c>
      <c r="C99" s="94">
        <f>C100+C101</f>
        <v>10600</v>
      </c>
      <c r="D99" s="61">
        <v>23250</v>
      </c>
      <c r="E99" s="134">
        <f>E100+E101</f>
        <v>23250</v>
      </c>
      <c r="F99" s="132">
        <f>F100+F101</f>
        <v>23250</v>
      </c>
      <c r="G99" s="56"/>
      <c r="H99" s="56"/>
      <c r="I99" s="56"/>
      <c r="J99" s="56"/>
    </row>
    <row r="100" spans="1:10" x14ac:dyDescent="0.25">
      <c r="A100" s="72" t="s">
        <v>43</v>
      </c>
      <c r="B100" s="62">
        <v>7367.7</v>
      </c>
      <c r="C100" s="94">
        <v>9000</v>
      </c>
      <c r="D100" s="61">
        <v>20000</v>
      </c>
      <c r="E100" s="134">
        <v>20000</v>
      </c>
      <c r="F100" s="132">
        <v>20000</v>
      </c>
      <c r="G100" s="56"/>
      <c r="H100" s="56"/>
      <c r="I100" s="56"/>
      <c r="J100" s="56"/>
    </row>
    <row r="101" spans="1:10" x14ac:dyDescent="0.25">
      <c r="A101" s="72" t="s">
        <v>44</v>
      </c>
      <c r="B101" s="61">
        <v>93.37</v>
      </c>
      <c r="C101" s="94">
        <v>1600</v>
      </c>
      <c r="D101" s="61">
        <v>3250</v>
      </c>
      <c r="E101" s="134">
        <v>3250</v>
      </c>
      <c r="F101" s="132">
        <v>3250</v>
      </c>
      <c r="G101" s="56"/>
      <c r="H101" s="56"/>
      <c r="I101" s="56"/>
      <c r="J101" s="56"/>
    </row>
    <row r="102" spans="1:10" x14ac:dyDescent="0.25">
      <c r="A102" s="98" t="s">
        <v>85</v>
      </c>
      <c r="B102" s="92">
        <f t="shared" ref="B102:B104" si="6">B103</f>
        <v>851814.07</v>
      </c>
      <c r="C102" s="92">
        <v>0</v>
      </c>
      <c r="D102" s="92">
        <v>0</v>
      </c>
      <c r="E102" s="100">
        <v>0</v>
      </c>
      <c r="F102" s="101">
        <v>0</v>
      </c>
      <c r="G102" s="56"/>
      <c r="H102" s="56"/>
      <c r="I102" s="56"/>
      <c r="J102" s="56"/>
    </row>
    <row r="103" spans="1:10" x14ac:dyDescent="0.25">
      <c r="A103" s="74" t="s">
        <v>73</v>
      </c>
      <c r="B103" s="64">
        <f t="shared" si="6"/>
        <v>851814.07</v>
      </c>
      <c r="C103" s="64">
        <v>0</v>
      </c>
      <c r="D103" s="64">
        <v>0</v>
      </c>
      <c r="E103" s="107">
        <v>0</v>
      </c>
      <c r="F103" s="108">
        <v>0</v>
      </c>
      <c r="G103" s="56"/>
      <c r="H103" s="56"/>
      <c r="I103" s="56"/>
      <c r="J103" s="56"/>
    </row>
    <row r="104" spans="1:10" x14ac:dyDescent="0.25">
      <c r="A104" s="110" t="s">
        <v>52</v>
      </c>
      <c r="B104" s="109">
        <f t="shared" si="6"/>
        <v>851814.07</v>
      </c>
      <c r="C104" s="109">
        <v>0</v>
      </c>
      <c r="D104" s="109">
        <v>0</v>
      </c>
      <c r="E104" s="114">
        <v>0</v>
      </c>
      <c r="F104" s="115">
        <v>0</v>
      </c>
      <c r="G104" s="56"/>
      <c r="H104" s="56"/>
      <c r="I104" s="56"/>
      <c r="J104" s="56"/>
    </row>
    <row r="105" spans="1:10" x14ac:dyDescent="0.25">
      <c r="A105" s="72" t="s">
        <v>46</v>
      </c>
      <c r="B105" s="61">
        <f>B106+B107</f>
        <v>851814.07</v>
      </c>
      <c r="C105" s="94">
        <v>0</v>
      </c>
      <c r="D105" s="61">
        <v>0</v>
      </c>
      <c r="E105" s="63">
        <v>0</v>
      </c>
      <c r="F105" s="77">
        <v>0</v>
      </c>
      <c r="G105" s="56"/>
      <c r="H105" s="56"/>
      <c r="I105" s="56"/>
      <c r="J105" s="56"/>
    </row>
    <row r="106" spans="1:10" x14ac:dyDescent="0.25">
      <c r="A106" s="72" t="s">
        <v>47</v>
      </c>
      <c r="B106" s="61">
        <v>33000</v>
      </c>
      <c r="C106" s="94">
        <v>0</v>
      </c>
      <c r="D106" s="61">
        <v>0</v>
      </c>
      <c r="E106" s="63">
        <v>0</v>
      </c>
      <c r="F106" s="77">
        <v>0</v>
      </c>
      <c r="G106" s="56"/>
      <c r="H106" s="56"/>
      <c r="I106" s="56"/>
      <c r="J106" s="56"/>
    </row>
    <row r="107" spans="1:10" x14ac:dyDescent="0.25">
      <c r="A107" s="72" t="s">
        <v>48</v>
      </c>
      <c r="B107" s="61">
        <v>818814.07</v>
      </c>
      <c r="C107" s="94">
        <v>0</v>
      </c>
      <c r="D107" s="61">
        <v>0</v>
      </c>
      <c r="E107" s="63">
        <v>0</v>
      </c>
      <c r="F107" s="77">
        <v>0</v>
      </c>
      <c r="G107" s="56"/>
      <c r="H107" s="56"/>
      <c r="I107" s="56"/>
      <c r="J107" s="56"/>
    </row>
    <row r="108" spans="1:10" x14ac:dyDescent="0.25">
      <c r="A108" s="98" t="s">
        <v>86</v>
      </c>
      <c r="B108" s="92">
        <f>B109+B129</f>
        <v>37364.29</v>
      </c>
      <c r="C108" s="92">
        <f>C122</f>
        <v>816600</v>
      </c>
      <c r="D108" s="92">
        <v>250000</v>
      </c>
      <c r="E108" s="100">
        <v>0</v>
      </c>
      <c r="F108" s="101">
        <v>0</v>
      </c>
      <c r="G108" s="56"/>
      <c r="H108" s="56"/>
      <c r="I108" s="56"/>
      <c r="J108" s="56"/>
    </row>
    <row r="109" spans="1:10" x14ac:dyDescent="0.25">
      <c r="A109" s="74" t="s">
        <v>74</v>
      </c>
      <c r="B109" s="64">
        <f>B110+B115+B122</f>
        <v>37364.29</v>
      </c>
      <c r="C109" s="64">
        <f>C122</f>
        <v>816600</v>
      </c>
      <c r="D109" s="64">
        <v>250000</v>
      </c>
      <c r="E109" s="107">
        <v>0</v>
      </c>
      <c r="F109" s="108">
        <v>0</v>
      </c>
      <c r="G109" s="56"/>
      <c r="H109" s="56"/>
      <c r="I109" s="56"/>
      <c r="J109" s="56"/>
    </row>
    <row r="110" spans="1:10" x14ac:dyDescent="0.25">
      <c r="A110" s="110" t="s">
        <v>52</v>
      </c>
      <c r="B110" s="109">
        <f>B111</f>
        <v>7803.53</v>
      </c>
      <c r="C110" s="109">
        <v>0</v>
      </c>
      <c r="D110" s="109">
        <v>0</v>
      </c>
      <c r="E110" s="114">
        <v>0</v>
      </c>
      <c r="F110" s="115">
        <v>0</v>
      </c>
      <c r="G110" s="56"/>
      <c r="H110" s="56"/>
      <c r="I110" s="56"/>
      <c r="J110" s="56"/>
    </row>
    <row r="111" spans="1:10" x14ac:dyDescent="0.25">
      <c r="A111" s="72" t="s">
        <v>42</v>
      </c>
      <c r="B111" s="61">
        <f>B112</f>
        <v>7803.53</v>
      </c>
      <c r="C111" s="94">
        <v>0</v>
      </c>
      <c r="D111" s="61">
        <v>0</v>
      </c>
      <c r="E111" s="63">
        <v>0</v>
      </c>
      <c r="F111" s="77">
        <v>0</v>
      </c>
      <c r="G111" s="56"/>
      <c r="H111" s="56"/>
      <c r="I111" s="56"/>
      <c r="J111" s="56"/>
    </row>
    <row r="112" spans="1:10" x14ac:dyDescent="0.25">
      <c r="A112" s="72" t="s">
        <v>44</v>
      </c>
      <c r="B112" s="61">
        <v>7803.53</v>
      </c>
      <c r="C112" s="94">
        <v>0</v>
      </c>
      <c r="D112" s="61">
        <v>0</v>
      </c>
      <c r="E112" s="63">
        <v>0</v>
      </c>
      <c r="F112" s="77">
        <v>0</v>
      </c>
      <c r="G112" s="56"/>
      <c r="H112" s="56"/>
      <c r="I112" s="56"/>
      <c r="J112" s="56"/>
    </row>
    <row r="113" spans="1:10" x14ac:dyDescent="0.25">
      <c r="A113" s="72" t="s">
        <v>46</v>
      </c>
      <c r="B113" s="61">
        <v>0</v>
      </c>
      <c r="C113" s="94">
        <v>0</v>
      </c>
      <c r="D113" s="61"/>
      <c r="E113" s="63">
        <v>0</v>
      </c>
      <c r="F113" s="77">
        <v>0</v>
      </c>
      <c r="G113" s="56"/>
      <c r="H113" s="56"/>
      <c r="I113" s="56"/>
      <c r="J113" s="56"/>
    </row>
    <row r="114" spans="1:10" x14ac:dyDescent="0.25">
      <c r="A114" s="72" t="s">
        <v>48</v>
      </c>
      <c r="B114" s="61">
        <v>0</v>
      </c>
      <c r="C114" s="94">
        <v>0</v>
      </c>
      <c r="D114" s="61"/>
      <c r="E114" s="63">
        <v>0</v>
      </c>
      <c r="F114" s="77">
        <v>0</v>
      </c>
      <c r="G114" s="56"/>
      <c r="H114" s="56"/>
      <c r="I114" s="56"/>
      <c r="J114" s="56"/>
    </row>
    <row r="115" spans="1:10" x14ac:dyDescent="0.25">
      <c r="A115" s="110" t="s">
        <v>56</v>
      </c>
      <c r="B115" s="113">
        <f>B119</f>
        <v>6305.96</v>
      </c>
      <c r="C115" s="109">
        <v>0</v>
      </c>
      <c r="D115" s="109">
        <v>250000</v>
      </c>
      <c r="E115" s="114">
        <v>0</v>
      </c>
      <c r="F115" s="115">
        <v>0</v>
      </c>
      <c r="G115" s="56"/>
      <c r="H115" s="56"/>
      <c r="I115" s="56"/>
      <c r="J115" s="56"/>
    </row>
    <row r="116" spans="1:10" s="88" customFormat="1" x14ac:dyDescent="0.25">
      <c r="A116" s="124" t="s">
        <v>42</v>
      </c>
      <c r="B116" s="126">
        <v>0</v>
      </c>
      <c r="C116" s="125">
        <v>0</v>
      </c>
      <c r="D116" s="119"/>
      <c r="E116" s="120">
        <v>0</v>
      </c>
      <c r="F116" s="121">
        <v>0</v>
      </c>
      <c r="G116" s="93"/>
      <c r="H116" s="93"/>
      <c r="I116" s="93"/>
      <c r="J116" s="93"/>
    </row>
    <row r="117" spans="1:10" s="88" customFormat="1" x14ac:dyDescent="0.25">
      <c r="A117" s="124" t="s">
        <v>44</v>
      </c>
      <c r="B117" s="126">
        <v>0</v>
      </c>
      <c r="C117" s="125">
        <v>0</v>
      </c>
      <c r="D117" s="119"/>
      <c r="E117" s="120">
        <v>0</v>
      </c>
      <c r="F117" s="121">
        <v>0</v>
      </c>
      <c r="G117" s="93"/>
      <c r="H117" s="93"/>
      <c r="I117" s="93"/>
      <c r="J117" s="93"/>
    </row>
    <row r="118" spans="1:10" s="88" customFormat="1" x14ac:dyDescent="0.25">
      <c r="A118" s="124" t="s">
        <v>109</v>
      </c>
      <c r="B118" s="126">
        <v>0</v>
      </c>
      <c r="C118" s="125">
        <v>0</v>
      </c>
      <c r="D118" s="119">
        <v>250000</v>
      </c>
      <c r="E118" s="120">
        <v>0</v>
      </c>
      <c r="F118" s="121">
        <v>0</v>
      </c>
      <c r="G118" s="93"/>
      <c r="H118" s="93"/>
      <c r="I118" s="93"/>
      <c r="J118" s="93"/>
    </row>
    <row r="119" spans="1:10" x14ac:dyDescent="0.25">
      <c r="A119" s="72" t="s">
        <v>46</v>
      </c>
      <c r="B119" s="117">
        <f>B120</f>
        <v>6305.96</v>
      </c>
      <c r="C119" s="94">
        <v>0</v>
      </c>
      <c r="D119" s="61">
        <v>0</v>
      </c>
      <c r="E119" s="63">
        <v>0</v>
      </c>
      <c r="F119" s="77">
        <v>0</v>
      </c>
      <c r="G119" s="56"/>
      <c r="H119" s="56"/>
      <c r="I119" s="56"/>
      <c r="J119" s="56"/>
    </row>
    <row r="120" spans="1:10" x14ac:dyDescent="0.25">
      <c r="A120" s="72" t="s">
        <v>47</v>
      </c>
      <c r="B120" s="117">
        <v>6305.96</v>
      </c>
      <c r="C120" s="94">
        <v>0</v>
      </c>
      <c r="D120" s="61"/>
      <c r="E120" s="63">
        <v>0</v>
      </c>
      <c r="F120" s="77">
        <v>0</v>
      </c>
      <c r="G120" s="56"/>
      <c r="H120" s="56"/>
      <c r="I120" s="56"/>
      <c r="J120" s="56"/>
    </row>
    <row r="121" spans="1:10" x14ac:dyDescent="0.25">
      <c r="A121" s="72" t="s">
        <v>48</v>
      </c>
      <c r="B121" s="117">
        <v>0</v>
      </c>
      <c r="C121" s="94">
        <v>0</v>
      </c>
      <c r="D121" s="61">
        <v>0</v>
      </c>
      <c r="E121" s="63">
        <v>0</v>
      </c>
      <c r="F121" s="77">
        <v>0</v>
      </c>
      <c r="G121" s="56"/>
      <c r="H121" s="56"/>
      <c r="I121" s="56"/>
      <c r="J121" s="56"/>
    </row>
    <row r="122" spans="1:10" x14ac:dyDescent="0.25">
      <c r="A122" s="110" t="s">
        <v>58</v>
      </c>
      <c r="B122" s="109">
        <f>B126</f>
        <v>23254.799999999999</v>
      </c>
      <c r="C122" s="109">
        <f>C123+C126</f>
        <v>816600</v>
      </c>
      <c r="D122" s="109">
        <v>0</v>
      </c>
      <c r="E122" s="114">
        <v>0</v>
      </c>
      <c r="F122" s="115">
        <v>0</v>
      </c>
      <c r="G122" s="56"/>
      <c r="H122" s="56"/>
      <c r="I122" s="56"/>
      <c r="J122" s="56"/>
    </row>
    <row r="123" spans="1:10" s="88" customFormat="1" x14ac:dyDescent="0.25">
      <c r="A123" s="124" t="s">
        <v>42</v>
      </c>
      <c r="B123" s="125">
        <v>0</v>
      </c>
      <c r="C123" s="125">
        <f>C124+C125</f>
        <v>813600</v>
      </c>
      <c r="D123" s="119"/>
      <c r="E123" s="120">
        <v>0</v>
      </c>
      <c r="F123" s="121">
        <v>0</v>
      </c>
      <c r="G123" s="93"/>
      <c r="H123" s="93"/>
      <c r="I123" s="93"/>
      <c r="J123" s="93"/>
    </row>
    <row r="124" spans="1:10" s="88" customFormat="1" x14ac:dyDescent="0.25">
      <c r="A124" s="124" t="s">
        <v>44</v>
      </c>
      <c r="B124" s="125">
        <v>0</v>
      </c>
      <c r="C124" s="125">
        <v>14600</v>
      </c>
      <c r="D124" s="119"/>
      <c r="E124" s="120">
        <v>0</v>
      </c>
      <c r="F124" s="121">
        <v>0</v>
      </c>
      <c r="G124" s="93"/>
      <c r="H124" s="93"/>
      <c r="I124" s="93"/>
      <c r="J124" s="93"/>
    </row>
    <row r="125" spans="1:10" s="88" customFormat="1" x14ac:dyDescent="0.25">
      <c r="A125" s="124" t="s">
        <v>109</v>
      </c>
      <c r="B125" s="125">
        <v>0</v>
      </c>
      <c r="C125" s="125">
        <v>799000</v>
      </c>
      <c r="D125" s="119">
        <v>0</v>
      </c>
      <c r="E125" s="120">
        <v>0</v>
      </c>
      <c r="F125" s="121">
        <v>0</v>
      </c>
      <c r="G125" s="93"/>
      <c r="H125" s="93"/>
      <c r="I125" s="93"/>
      <c r="J125" s="93"/>
    </row>
    <row r="126" spans="1:10" ht="13.9" customHeight="1" x14ac:dyDescent="0.25">
      <c r="A126" s="72" t="s">
        <v>46</v>
      </c>
      <c r="B126" s="61">
        <f>B127+B128</f>
        <v>23254.799999999999</v>
      </c>
      <c r="C126" s="94">
        <v>3000</v>
      </c>
      <c r="D126" s="61">
        <v>0</v>
      </c>
      <c r="E126" s="63">
        <v>0</v>
      </c>
      <c r="F126" s="77">
        <v>0</v>
      </c>
      <c r="G126" s="56"/>
      <c r="H126" s="56"/>
      <c r="I126" s="56"/>
      <c r="J126" s="56"/>
    </row>
    <row r="127" spans="1:10" ht="13.9" customHeight="1" x14ac:dyDescent="0.25">
      <c r="A127" s="72" t="s">
        <v>47</v>
      </c>
      <c r="B127" s="61">
        <v>23254.799999999999</v>
      </c>
      <c r="C127" s="94">
        <v>3000</v>
      </c>
      <c r="D127" s="61"/>
      <c r="E127" s="63">
        <v>0</v>
      </c>
      <c r="F127" s="77">
        <v>0</v>
      </c>
      <c r="G127" s="56"/>
      <c r="H127" s="56"/>
      <c r="I127" s="56"/>
      <c r="J127" s="56"/>
    </row>
    <row r="128" spans="1:10" x14ac:dyDescent="0.25">
      <c r="A128" s="72" t="s">
        <v>48</v>
      </c>
      <c r="B128" s="61">
        <v>0</v>
      </c>
      <c r="C128" s="94">
        <v>0</v>
      </c>
      <c r="D128" s="61">
        <v>0</v>
      </c>
      <c r="E128" s="63">
        <v>0</v>
      </c>
      <c r="F128" s="77">
        <v>0</v>
      </c>
      <c r="G128" s="56"/>
      <c r="H128" s="56"/>
      <c r="I128" s="56"/>
      <c r="J128" s="56"/>
    </row>
    <row r="129" spans="1:10" x14ac:dyDescent="0.25">
      <c r="A129" s="74" t="s">
        <v>75</v>
      </c>
      <c r="B129" s="64">
        <f>B133+B139+B130</f>
        <v>0</v>
      </c>
      <c r="C129" s="64">
        <v>0</v>
      </c>
      <c r="D129" s="64">
        <v>0</v>
      </c>
      <c r="E129" s="107">
        <v>0</v>
      </c>
      <c r="F129" s="108">
        <v>0</v>
      </c>
      <c r="G129" s="56"/>
      <c r="H129" s="56"/>
      <c r="I129" s="56"/>
      <c r="J129" s="56"/>
    </row>
    <row r="130" spans="1:10" s="123" customFormat="1" x14ac:dyDescent="0.25">
      <c r="A130" s="110" t="s">
        <v>108</v>
      </c>
      <c r="B130" s="109">
        <f>B131</f>
        <v>0</v>
      </c>
      <c r="C130" s="109">
        <v>0</v>
      </c>
      <c r="D130" s="109">
        <v>0</v>
      </c>
      <c r="E130" s="114">
        <v>0</v>
      </c>
      <c r="F130" s="115">
        <v>0</v>
      </c>
      <c r="G130" s="122"/>
      <c r="H130" s="122"/>
      <c r="I130" s="122"/>
      <c r="J130" s="122"/>
    </row>
    <row r="131" spans="1:10" x14ac:dyDescent="0.25">
      <c r="A131" s="118" t="s">
        <v>46</v>
      </c>
      <c r="B131" s="125">
        <v>0</v>
      </c>
      <c r="C131" s="125">
        <v>0</v>
      </c>
      <c r="D131" s="119">
        <v>0</v>
      </c>
      <c r="E131" s="120">
        <v>0</v>
      </c>
      <c r="F131" s="121">
        <v>0</v>
      </c>
      <c r="G131" s="56"/>
      <c r="H131" s="56"/>
      <c r="I131" s="56"/>
      <c r="J131" s="56"/>
    </row>
    <row r="132" spans="1:10" x14ac:dyDescent="0.25">
      <c r="A132" s="118" t="s">
        <v>47</v>
      </c>
      <c r="B132" s="125">
        <v>0</v>
      </c>
      <c r="C132" s="125">
        <v>0</v>
      </c>
      <c r="D132" s="119">
        <v>0</v>
      </c>
      <c r="E132" s="120">
        <v>0</v>
      </c>
      <c r="F132" s="121">
        <v>0</v>
      </c>
      <c r="G132" s="56"/>
      <c r="H132" s="56"/>
      <c r="I132" s="56"/>
      <c r="J132" s="56"/>
    </row>
    <row r="133" spans="1:10" x14ac:dyDescent="0.25">
      <c r="A133" s="110" t="s">
        <v>56</v>
      </c>
      <c r="B133" s="109">
        <f>B134+B137</f>
        <v>0</v>
      </c>
      <c r="C133" s="109">
        <v>0</v>
      </c>
      <c r="D133" s="109">
        <v>0</v>
      </c>
      <c r="E133" s="114">
        <v>0</v>
      </c>
      <c r="F133" s="115">
        <v>0</v>
      </c>
      <c r="G133" s="56"/>
      <c r="H133" s="56"/>
      <c r="I133" s="56"/>
      <c r="J133" s="56"/>
    </row>
    <row r="134" spans="1:10" x14ac:dyDescent="0.25">
      <c r="A134" s="72" t="s">
        <v>42</v>
      </c>
      <c r="B134" s="61">
        <v>0</v>
      </c>
      <c r="C134" s="94">
        <v>0</v>
      </c>
      <c r="D134" s="61">
        <v>0</v>
      </c>
      <c r="E134" s="63">
        <v>0</v>
      </c>
      <c r="F134" s="77">
        <v>0</v>
      </c>
      <c r="G134" s="56"/>
      <c r="H134" s="56"/>
      <c r="I134" s="56"/>
      <c r="J134" s="56"/>
    </row>
    <row r="135" spans="1:10" x14ac:dyDescent="0.25">
      <c r="A135" s="72" t="s">
        <v>44</v>
      </c>
      <c r="B135" s="61">
        <v>0</v>
      </c>
      <c r="C135" s="94">
        <v>0</v>
      </c>
      <c r="D135" s="61">
        <v>0</v>
      </c>
      <c r="E135" s="63">
        <v>0</v>
      </c>
      <c r="F135" s="77">
        <v>0</v>
      </c>
      <c r="G135" s="56"/>
      <c r="H135" s="56"/>
      <c r="I135" s="56"/>
      <c r="J135" s="56"/>
    </row>
    <row r="136" spans="1:10" x14ac:dyDescent="0.25">
      <c r="A136" s="72" t="s">
        <v>210</v>
      </c>
      <c r="B136" s="61"/>
      <c r="C136" s="94"/>
      <c r="D136" s="61">
        <v>0</v>
      </c>
      <c r="E136" s="63">
        <v>0</v>
      </c>
      <c r="F136" s="77">
        <v>0</v>
      </c>
      <c r="G136" s="56"/>
      <c r="H136" s="56"/>
      <c r="I136" s="56"/>
      <c r="J136" s="56"/>
    </row>
    <row r="137" spans="1:10" x14ac:dyDescent="0.25">
      <c r="A137" s="72" t="s">
        <v>46</v>
      </c>
      <c r="B137" s="62">
        <v>0</v>
      </c>
      <c r="C137" s="94">
        <v>0</v>
      </c>
      <c r="D137" s="61">
        <v>0</v>
      </c>
      <c r="E137" s="63">
        <v>0</v>
      </c>
      <c r="F137" s="77">
        <v>0</v>
      </c>
      <c r="G137" s="56"/>
      <c r="H137" s="56"/>
      <c r="I137" s="56"/>
      <c r="J137" s="56"/>
    </row>
    <row r="138" spans="1:10" x14ac:dyDescent="0.25">
      <c r="A138" s="72" t="s">
        <v>47</v>
      </c>
      <c r="B138" s="62">
        <v>0</v>
      </c>
      <c r="C138" s="94">
        <v>0</v>
      </c>
      <c r="D138" s="61">
        <v>0</v>
      </c>
      <c r="E138" s="63">
        <v>0</v>
      </c>
      <c r="F138" s="77">
        <v>0</v>
      </c>
      <c r="G138" s="56"/>
      <c r="H138" s="56"/>
      <c r="I138" s="56"/>
      <c r="J138" s="56"/>
    </row>
    <row r="139" spans="1:10" x14ac:dyDescent="0.25">
      <c r="A139" s="110" t="s">
        <v>58</v>
      </c>
      <c r="B139" s="109">
        <f>B140+B143</f>
        <v>0</v>
      </c>
      <c r="C139" s="109">
        <v>0</v>
      </c>
      <c r="D139" s="109">
        <v>0</v>
      </c>
      <c r="E139" s="114">
        <v>0</v>
      </c>
      <c r="F139" s="115">
        <v>0</v>
      </c>
      <c r="G139" s="56"/>
      <c r="H139" s="56"/>
      <c r="I139" s="56"/>
      <c r="J139" s="56"/>
    </row>
    <row r="140" spans="1:10" x14ac:dyDescent="0.25">
      <c r="A140" s="72" t="s">
        <v>42</v>
      </c>
      <c r="B140" s="61">
        <v>0</v>
      </c>
      <c r="C140" s="94">
        <v>0</v>
      </c>
      <c r="D140" s="61">
        <v>0</v>
      </c>
      <c r="E140" s="63">
        <v>0</v>
      </c>
      <c r="F140" s="77">
        <v>0</v>
      </c>
      <c r="G140" s="56"/>
      <c r="H140" s="56"/>
      <c r="I140" s="56"/>
      <c r="J140" s="56"/>
    </row>
    <row r="141" spans="1:10" x14ac:dyDescent="0.25">
      <c r="A141" s="72" t="s">
        <v>43</v>
      </c>
      <c r="B141" s="61">
        <v>0</v>
      </c>
      <c r="C141" s="94">
        <v>0</v>
      </c>
      <c r="D141" s="61">
        <v>0</v>
      </c>
      <c r="E141" s="63">
        <v>0</v>
      </c>
      <c r="F141" s="77">
        <v>0</v>
      </c>
      <c r="G141" s="56"/>
      <c r="H141" s="56"/>
      <c r="I141" s="56"/>
      <c r="J141" s="56"/>
    </row>
    <row r="142" spans="1:10" x14ac:dyDescent="0.25">
      <c r="A142" s="72" t="s">
        <v>44</v>
      </c>
      <c r="B142" s="61">
        <v>0</v>
      </c>
      <c r="C142" s="94">
        <v>0</v>
      </c>
      <c r="D142" s="61">
        <v>0</v>
      </c>
      <c r="E142" s="63">
        <v>0</v>
      </c>
      <c r="F142" s="77">
        <v>0</v>
      </c>
      <c r="G142" s="56"/>
      <c r="H142" s="56"/>
      <c r="I142" s="56"/>
      <c r="J142" s="56"/>
    </row>
    <row r="143" spans="1:10" x14ac:dyDescent="0.25">
      <c r="A143" s="72" t="s">
        <v>46</v>
      </c>
      <c r="B143" s="62">
        <v>0</v>
      </c>
      <c r="C143" s="94">
        <v>0</v>
      </c>
      <c r="D143" s="61">
        <v>0</v>
      </c>
      <c r="E143" s="63">
        <v>0</v>
      </c>
      <c r="F143" s="77">
        <v>0</v>
      </c>
      <c r="G143" s="56"/>
      <c r="H143" s="56"/>
      <c r="I143" s="56"/>
      <c r="J143" s="56"/>
    </row>
    <row r="144" spans="1:10" x14ac:dyDescent="0.25">
      <c r="A144" s="72" t="s">
        <v>47</v>
      </c>
      <c r="B144" s="62">
        <v>0</v>
      </c>
      <c r="C144" s="94">
        <v>0</v>
      </c>
      <c r="D144" s="61">
        <v>0</v>
      </c>
      <c r="E144" s="63">
        <v>0</v>
      </c>
      <c r="F144" s="77">
        <v>0</v>
      </c>
      <c r="G144" s="56"/>
      <c r="H144" s="56"/>
      <c r="I144" s="56"/>
      <c r="J144" s="56"/>
    </row>
    <row r="145" spans="1:10" x14ac:dyDescent="0.25">
      <c r="A145" s="98" t="s">
        <v>87</v>
      </c>
      <c r="B145" s="92">
        <f t="shared" ref="B145:B147" si="7">B146</f>
        <v>1517477.9</v>
      </c>
      <c r="C145" s="92">
        <f t="shared" ref="C145:F147" si="8">C146</f>
        <v>1803000</v>
      </c>
      <c r="D145" s="92">
        <f t="shared" si="8"/>
        <v>1921000</v>
      </c>
      <c r="E145" s="92">
        <f t="shared" si="8"/>
        <v>1921000</v>
      </c>
      <c r="F145" s="99">
        <f t="shared" si="8"/>
        <v>1921000</v>
      </c>
      <c r="G145" s="56"/>
      <c r="H145" s="56"/>
      <c r="I145" s="56"/>
      <c r="J145" s="56"/>
    </row>
    <row r="146" spans="1:10" x14ac:dyDescent="0.25">
      <c r="A146" s="74" t="s">
        <v>76</v>
      </c>
      <c r="B146" s="64">
        <f t="shared" si="7"/>
        <v>1517477.9</v>
      </c>
      <c r="C146" s="64">
        <f t="shared" si="8"/>
        <v>1803000</v>
      </c>
      <c r="D146" s="64">
        <f t="shared" si="8"/>
        <v>1921000</v>
      </c>
      <c r="E146" s="64">
        <f t="shared" si="8"/>
        <v>1921000</v>
      </c>
      <c r="F146" s="75">
        <f t="shared" si="8"/>
        <v>1921000</v>
      </c>
      <c r="G146" s="56"/>
      <c r="H146" s="56"/>
      <c r="I146" s="56"/>
      <c r="J146" s="56"/>
    </row>
    <row r="147" spans="1:10" x14ac:dyDescent="0.25">
      <c r="A147" s="110" t="s">
        <v>59</v>
      </c>
      <c r="B147" s="109">
        <f t="shared" si="7"/>
        <v>1517477.9</v>
      </c>
      <c r="C147" s="109">
        <f t="shared" si="8"/>
        <v>1803000</v>
      </c>
      <c r="D147" s="109">
        <f t="shared" si="8"/>
        <v>1921000</v>
      </c>
      <c r="E147" s="109">
        <f t="shared" si="8"/>
        <v>1921000</v>
      </c>
      <c r="F147" s="111">
        <f t="shared" si="8"/>
        <v>1921000</v>
      </c>
      <c r="G147" s="56"/>
      <c r="H147" s="56"/>
      <c r="I147" s="56"/>
      <c r="J147" s="56"/>
    </row>
    <row r="148" spans="1:10" x14ac:dyDescent="0.25">
      <c r="A148" s="72" t="s">
        <v>42</v>
      </c>
      <c r="B148" s="61">
        <f>B149+B150+B151</f>
        <v>1517477.9</v>
      </c>
      <c r="C148" s="94">
        <f>C149+C151+C150</f>
        <v>1803000</v>
      </c>
      <c r="D148" s="61">
        <f>D149+D150</f>
        <v>1921000</v>
      </c>
      <c r="E148" s="61">
        <f>E149+E150</f>
        <v>1921000</v>
      </c>
      <c r="F148" s="73">
        <f>F149+F150</f>
        <v>1921000</v>
      </c>
      <c r="G148" s="56"/>
      <c r="H148" s="56"/>
      <c r="I148" s="56"/>
      <c r="J148" s="56"/>
    </row>
    <row r="149" spans="1:10" x14ac:dyDescent="0.25">
      <c r="A149" s="72" t="s">
        <v>43</v>
      </c>
      <c r="B149" s="61">
        <v>1513501.9</v>
      </c>
      <c r="C149" s="94">
        <v>1798000</v>
      </c>
      <c r="D149" s="61">
        <v>1916000</v>
      </c>
      <c r="E149" s="61">
        <v>1916000</v>
      </c>
      <c r="F149" s="73">
        <v>1916000</v>
      </c>
      <c r="G149" s="56"/>
      <c r="H149" s="56"/>
      <c r="I149" s="56"/>
      <c r="J149" s="56"/>
    </row>
    <row r="150" spans="1:10" x14ac:dyDescent="0.25">
      <c r="A150" s="72" t="s">
        <v>44</v>
      </c>
      <c r="B150" s="61">
        <v>3976</v>
      </c>
      <c r="C150" s="94">
        <v>5000</v>
      </c>
      <c r="D150" s="61">
        <v>5000</v>
      </c>
      <c r="E150" s="61">
        <v>5000</v>
      </c>
      <c r="F150" s="73">
        <v>5000</v>
      </c>
      <c r="G150" s="56"/>
      <c r="H150" s="56"/>
      <c r="I150" s="56"/>
      <c r="J150" s="56"/>
    </row>
    <row r="151" spans="1:10" x14ac:dyDescent="0.25">
      <c r="A151" s="72" t="s">
        <v>45</v>
      </c>
      <c r="B151" s="61">
        <v>0</v>
      </c>
      <c r="C151" s="94">
        <v>0</v>
      </c>
      <c r="D151" s="61">
        <v>0</v>
      </c>
      <c r="E151" s="63"/>
      <c r="F151" s="77"/>
      <c r="G151" s="56"/>
      <c r="H151" s="56"/>
      <c r="I151" s="56"/>
      <c r="J151" s="56"/>
    </row>
    <row r="152" spans="1:10" x14ac:dyDescent="0.25">
      <c r="A152" s="78"/>
      <c r="B152" s="79"/>
      <c r="C152" s="97"/>
      <c r="D152" s="79"/>
      <c r="E152" s="79"/>
      <c r="F152" s="80"/>
    </row>
    <row r="153" spans="1:10" x14ac:dyDescent="0.25">
      <c r="A153" s="149" t="s">
        <v>113</v>
      </c>
    </row>
    <row r="154" spans="1:10" x14ac:dyDescent="0.25">
      <c r="A154" s="85" t="s">
        <v>96</v>
      </c>
      <c r="D154" s="85"/>
    </row>
    <row r="155" spans="1:10" x14ac:dyDescent="0.25">
      <c r="A155" s="85"/>
      <c r="D155" s="85"/>
    </row>
    <row r="156" spans="1:10" x14ac:dyDescent="0.25">
      <c r="A156" s="85" t="s">
        <v>97</v>
      </c>
      <c r="B156" t="s">
        <v>110</v>
      </c>
      <c r="D156" s="85"/>
    </row>
    <row r="157" spans="1:10" x14ac:dyDescent="0.25">
      <c r="A157" s="85"/>
      <c r="D157" s="85"/>
    </row>
    <row r="158" spans="1:10" x14ac:dyDescent="0.25">
      <c r="A158" s="85" t="s">
        <v>98</v>
      </c>
      <c r="B158" t="s">
        <v>111</v>
      </c>
      <c r="D158" s="85"/>
    </row>
    <row r="159" spans="1:10" x14ac:dyDescent="0.25">
      <c r="A159" s="85" t="s">
        <v>99</v>
      </c>
      <c r="B159" t="s">
        <v>112</v>
      </c>
      <c r="D159" s="85"/>
    </row>
    <row r="160" spans="1:10" x14ac:dyDescent="0.25">
      <c r="A160" s="85"/>
    </row>
    <row r="161" spans="1:1" x14ac:dyDescent="0.25">
      <c r="A161" s="85"/>
    </row>
    <row r="162" spans="1:1" x14ac:dyDescent="0.25">
      <c r="A162" s="85"/>
    </row>
  </sheetData>
  <mergeCells count="2">
    <mergeCell ref="A3:F3"/>
    <mergeCell ref="A1:F1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Račun prihoda i rashoda</vt:lpstr>
      <vt:lpstr>Rashodi prema funkcijskoj kl</vt:lpstr>
      <vt:lpstr>Račun financiranja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Irena TUS</cp:lastModifiedBy>
  <cp:lastPrinted>2025-09-19T08:31:02Z</cp:lastPrinted>
  <dcterms:created xsi:type="dcterms:W3CDTF">2022-08-12T12:51:27Z</dcterms:created>
  <dcterms:modified xsi:type="dcterms:W3CDTF">2025-09-19T11:51:29Z</dcterms:modified>
</cp:coreProperties>
</file>