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4  godina\REBALANS 2024-1\Izmjena Rebalansa I\"/>
    </mc:Choice>
  </mc:AlternateContent>
  <xr:revisionPtr revIDLastSave="0" documentId="13_ncr:1_{BA76F4CC-B70B-45AC-B122-8BE8362C68E0}" xr6:coauthVersionLast="37" xr6:coauthVersionMax="37" xr10:uidLastSave="{00000000-0000-0000-0000-000000000000}"/>
  <bookViews>
    <workbookView xWindow="0" yWindow="0" windowWidth="25200" windowHeight="11175" xr2:uid="{00000000-000D-0000-FFFF-FFFF00000000}"/>
  </bookViews>
  <sheets>
    <sheet name="C__winGPS_TMP_IJOVANOVIC_000000" sheetId="1" r:id="rId1"/>
  </sheets>
  <calcPr calcId="179021"/>
</workbook>
</file>

<file path=xl/calcChain.xml><?xml version="1.0" encoding="utf-8"?>
<calcChain xmlns="http://schemas.openxmlformats.org/spreadsheetml/2006/main">
  <c r="D152" i="1" l="1"/>
  <c r="C86" i="1"/>
  <c r="C87" i="1"/>
  <c r="E87" i="1" l="1"/>
  <c r="E86" i="1"/>
  <c r="E5" i="1"/>
  <c r="D55" i="1"/>
  <c r="D86" i="1"/>
  <c r="D87" i="1"/>
  <c r="C100" i="1"/>
  <c r="C165" i="1" l="1"/>
  <c r="C164" i="1" s="1"/>
  <c r="C166" i="1"/>
  <c r="D169" i="1" l="1"/>
  <c r="C169" i="1" s="1"/>
  <c r="C172" i="1"/>
  <c r="C170" i="1" s="1"/>
  <c r="C162" i="1" l="1"/>
  <c r="C161" i="1" s="1"/>
  <c r="C160" i="1" s="1"/>
  <c r="C159" i="1" s="1"/>
  <c r="C158" i="1" s="1"/>
  <c r="C156" i="1"/>
  <c r="C121" i="1"/>
  <c r="C119" i="1"/>
  <c r="C55" i="1"/>
  <c r="C30" i="1"/>
  <c r="C5" i="1"/>
  <c r="D161" i="1"/>
  <c r="E161" i="1" s="1"/>
  <c r="E162" i="1" s="1"/>
  <c r="D154" i="1"/>
  <c r="D153" i="1" s="1"/>
  <c r="C153" i="1" s="1"/>
  <c r="C152" i="1" s="1"/>
  <c r="D155" i="1"/>
  <c r="E155" i="1" s="1"/>
  <c r="E156" i="1" s="1"/>
  <c r="C155" i="1" l="1"/>
  <c r="C4" i="1"/>
  <c r="C154" i="1"/>
  <c r="D160" i="1"/>
  <c r="E8" i="1"/>
  <c r="E152" i="1" l="1"/>
  <c r="E153" i="1" s="1"/>
  <c r="E154" i="1" s="1"/>
  <c r="D4" i="1"/>
  <c r="E4" i="1" s="1"/>
  <c r="E160" i="1"/>
  <c r="D159" i="1"/>
  <c r="D158" i="1" l="1"/>
  <c r="E159" i="1"/>
  <c r="E158" i="1" l="1"/>
  <c r="D3" i="1"/>
  <c r="E3" i="1" l="1"/>
  <c r="C3" i="1"/>
</calcChain>
</file>

<file path=xl/sharedStrings.xml><?xml version="1.0" encoding="utf-8"?>
<sst xmlns="http://schemas.openxmlformats.org/spreadsheetml/2006/main" count="218" uniqueCount="138">
  <si>
    <t>Oznaka</t>
  </si>
  <si>
    <t>Razlika (2.)</t>
  </si>
  <si>
    <t>Razdjel: 003 UPRAVNI ODJEL ZA ŠKOLSTVO</t>
  </si>
  <si>
    <t>Glava: 003 - 032 TRGOVAČKA-UGOSTILJSKA ŠKOLA KARLOVAC</t>
  </si>
  <si>
    <t>Program: 123 Zakonski standard javnih ustanova SŠ</t>
  </si>
  <si>
    <t>A100037 Odgojnoobrazovno, administrativno i tehničko osoblje</t>
  </si>
  <si>
    <t>izvor: 05 Pomoći</t>
  </si>
  <si>
    <t>321 Naknade troškova zaposlenima</t>
  </si>
  <si>
    <t>PR8350 Naknade troškova zaposlenima</t>
  </si>
  <si>
    <t>322 Rashodi za materijal i energiju</t>
  </si>
  <si>
    <t>PR8351 Rashodi za materijal i energiju</t>
  </si>
  <si>
    <t>323 Rashodi za usluge</t>
  </si>
  <si>
    <t>PR8352 Rashodi za usluge</t>
  </si>
  <si>
    <t>329 Ostali nespomenuti rashodi poslovanja</t>
  </si>
  <si>
    <t>PR8353 Ostali nespomenuti rashodi poslovanja</t>
  </si>
  <si>
    <t>343 Ostali financijski rashodi</t>
  </si>
  <si>
    <t>PR8354 Ostali financijski rashodi</t>
  </si>
  <si>
    <t>A100037A Odgojnoobrazovno, administrativno i tehničko osoblje - POSEBNI DIO</t>
  </si>
  <si>
    <t>PR8355A Naknade troškova zaposlenima</t>
  </si>
  <si>
    <t>PR8355C Rashodi za materijal i energiju</t>
  </si>
  <si>
    <t>PR8355D Rashodi za usluge</t>
  </si>
  <si>
    <t>A100038 Operativni plan TIO - SŠ</t>
  </si>
  <si>
    <t>PR8358 Rashodi za usluge</t>
  </si>
  <si>
    <t>Program: 125 Program javnih potreba iznad standarda - vlastiti prihodi</t>
  </si>
  <si>
    <t>A100042 Javne potrebe iznad standarda-vlastiti prihodi</t>
  </si>
  <si>
    <t>Fun. kl.: 0960 Dodatne usluge u obrazovanju</t>
  </si>
  <si>
    <t>izvor: 03 Vlastiti prihodi</t>
  </si>
  <si>
    <t>311 Plaće (Bruto)</t>
  </si>
  <si>
    <t>VR8363A Plaće (Bruto)</t>
  </si>
  <si>
    <t>312 Ostali rashodi za zaposlene</t>
  </si>
  <si>
    <t>VR8363B Ostali rashodi za zaposlene</t>
  </si>
  <si>
    <t>313 Doprinosi na plaće</t>
  </si>
  <si>
    <t>VR8363C Doprinosi na plaće</t>
  </si>
  <si>
    <t>VR8363 Naknade troškova zaposlenima</t>
  </si>
  <si>
    <t>VR8364 Rashodi za materijal i energiju</t>
  </si>
  <si>
    <t>VR8365 Rashodi za usluge</t>
  </si>
  <si>
    <t>324 Naknade troškova osobama izvan radnog odnosa</t>
  </si>
  <si>
    <t>VR8363ČŽ Naknade troškova osobama izvan radnog odnosa</t>
  </si>
  <si>
    <t>VR8363D Ostali nespomenuti rashodi poslovanja</t>
  </si>
  <si>
    <t>VR8366 Ostali financijski rashodi</t>
  </si>
  <si>
    <t>422 Postrojenja i oprema</t>
  </si>
  <si>
    <t>VR8367 Postrojenja i oprema</t>
  </si>
  <si>
    <t>424 Knjige, umjetnička djela i ostale izložbene vrijednosti</t>
  </si>
  <si>
    <t>VR8363E Knjige, umjetnička djela i ostale izložbene vrijednosti</t>
  </si>
  <si>
    <t>Program: 141 Javne potrebe iznad zakonskog standarda SŠ</t>
  </si>
  <si>
    <t>A100078 Županijske javne potrebe SŠ</t>
  </si>
  <si>
    <t>izvor: 01 Opći prihodi i primici</t>
  </si>
  <si>
    <t>PR8361 Rashodi za materijal i energiju</t>
  </si>
  <si>
    <t>PR8362 Ostali nespomenuti rashodi poslovanja</t>
  </si>
  <si>
    <t>PR8362C Knjige, umjetnička djela i ostale izložbene vrijednosti</t>
  </si>
  <si>
    <t>A100142B Prihodi od nefinancijske imovine i nadoknade štete s osnova osiguranja</t>
  </si>
  <si>
    <t>izvor: 711 Prihodi od nefinancijske imovine i nadoknade štete s osnova osiguranja</t>
  </si>
  <si>
    <t>VR8367Š Rashodi za usluge</t>
  </si>
  <si>
    <t>A100159A Javne potrebe iznad standarda - donacije</t>
  </si>
  <si>
    <t>izvor: 611 Donacije</t>
  </si>
  <si>
    <t>VR8363W Naknade troškova zaposlenima</t>
  </si>
  <si>
    <t>VR8363Y Rashodi za materijal i energiju</t>
  </si>
  <si>
    <t>VR8363G Rashodi za usluge</t>
  </si>
  <si>
    <t>VR8363Ć Ostali nespomenuti rashodi poslovanja</t>
  </si>
  <si>
    <t>VR8363Đ Postrojenja i oprema</t>
  </si>
  <si>
    <t>VR8363Č Knjige, umjetnička djela i ostale izložbene vrijednosti</t>
  </si>
  <si>
    <t>A100161A Javne potrebe iznad standarda - OSTALO</t>
  </si>
  <si>
    <t>izvor: 432 PRIHODI ZA POSEBNE NAMJENE - korisnici</t>
  </si>
  <si>
    <t>VR8363Š Naknade troškova zaposlenima</t>
  </si>
  <si>
    <t>A100162A Prijenos sredstava od nenadležnih proračuna</t>
  </si>
  <si>
    <t>izvor: 503 POMOĆI IZ NENADLEŽNIH PRORAČUNA - KORISNICI</t>
  </si>
  <si>
    <t>VR8323D Ostali rashodi za zaposlene</t>
  </si>
  <si>
    <t>VR8323A Rashodi za materijal i energiju</t>
  </si>
  <si>
    <t>372 Ostale naknade građanima i kućanstvima iz proračuna</t>
  </si>
  <si>
    <t>VR8323H Ostale naknade građanima i kućanstvima iz proračuna</t>
  </si>
  <si>
    <t>VR8363X Postrojenja i oprema</t>
  </si>
  <si>
    <t>VR8363Q Knjige, umjetnička djela i ostale izložbene vrijednosti</t>
  </si>
  <si>
    <t>A100163A Javne potrebe iznad standarda - EU PROJEKTI</t>
  </si>
  <si>
    <t>izvor: 56 Fondovi EU-a</t>
  </si>
  <si>
    <t>izvor: 560 POMOĆI-FOND EU KORISNICI</t>
  </si>
  <si>
    <t>VR8367A Plaće (Bruto)</t>
  </si>
  <si>
    <t>VR8367B Doprinosi na plaće</t>
  </si>
  <si>
    <t>VR8367C Naknade troškova zaposlenima</t>
  </si>
  <si>
    <t>VR8367E Rashodi za usluge</t>
  </si>
  <si>
    <t>VR8367F Ostali nespomenuti rashodi poslovanja</t>
  </si>
  <si>
    <t>A100191A Shema školskog voća, povrća i mlijeka</t>
  </si>
  <si>
    <t>7023-73003100-4-26 Rashodi za materijal i energiju</t>
  </si>
  <si>
    <t>PR8358I Rashodi za materijal i energiju</t>
  </si>
  <si>
    <t>Program: 158 Pomoćnici u nastavi OŠ i SŠ (EU projekt)</t>
  </si>
  <si>
    <t>A100128 Pomoćnici u nastavi OŠ i SŠ (EU projekt)</t>
  </si>
  <si>
    <t>PR8367A Plaće (Bruto)</t>
  </si>
  <si>
    <t>PR8367B Ostali rashodi za zaposlene</t>
  </si>
  <si>
    <t>PR8367C Doprinosi na plaće</t>
  </si>
  <si>
    <t>PR8367D Naknade troškova zaposlenima</t>
  </si>
  <si>
    <t>PR8366D Plaće (Bruto)</t>
  </si>
  <si>
    <t>PR8366E Ostali rashodi za zaposlene</t>
  </si>
  <si>
    <t>PR8366F Doprinosi na plaće</t>
  </si>
  <si>
    <t>PR8366G Naknade troškova zaposlenima</t>
  </si>
  <si>
    <t>PR8366Q Rashodi za usluge</t>
  </si>
  <si>
    <t>PR8366 Plaće (Bruto)</t>
  </si>
  <si>
    <t>PR8366A Ostali rashodi za zaposlene</t>
  </si>
  <si>
    <t>PR8366B Doprinosi na plaće</t>
  </si>
  <si>
    <t>PR8366C Naknade troškova zaposlenima</t>
  </si>
  <si>
    <t>PR8366W Rashodi za usluge</t>
  </si>
  <si>
    <t>Program: 176A Sufinanciranje projekata iz Razvojnog fonda Karlovačke županije</t>
  </si>
  <si>
    <t>A100209 Centar kompetencija (ORUŽANA)</t>
  </si>
  <si>
    <t>451 Dodatna ulaganja na građevinskim objektima</t>
  </si>
  <si>
    <t>PR8358G Dodatna ulaganja na građevinskim objektima</t>
  </si>
  <si>
    <t>Program: 180 Centar kompetentnosti</t>
  </si>
  <si>
    <t>K100023 Mreža kom5tentnosti</t>
  </si>
  <si>
    <t>PR8361D Rashodi za usluge</t>
  </si>
  <si>
    <t>VR8361B Dodatna ulaganja na građevinskim objektima</t>
  </si>
  <si>
    <t>VR8361 Dodatna ulaganja na građevinskim objektima</t>
  </si>
  <si>
    <t>K100028 RCK RECEPT</t>
  </si>
  <si>
    <t>VR8367P Naknade troškova zaposlenima</t>
  </si>
  <si>
    <t>VR8367Q Rashodi za materijal i energiju</t>
  </si>
  <si>
    <t>VR8367R Rashodi za usluge</t>
  </si>
  <si>
    <t>VR8366A Ostali nespomenuti rashodi poslovanja</t>
  </si>
  <si>
    <t>VR8365D Postrojenja i oprema</t>
  </si>
  <si>
    <t>VR8365A Plaće (Bruto)</t>
  </si>
  <si>
    <t>VR8365B Rashodi za usluge</t>
  </si>
  <si>
    <t>VR8365C Postrojenja i oprema</t>
  </si>
  <si>
    <t>VR8367S Ostali rashodi za zaposlene</t>
  </si>
  <si>
    <t>VR8367J Doprinosi na plaće</t>
  </si>
  <si>
    <t>VR8367K Naknade troškova zaposlenima</t>
  </si>
  <si>
    <t>VR8367L Rashodi za materijal i energiju</t>
  </si>
  <si>
    <t>VR8366B Ostali nespomenuti rashodi poslovanja</t>
  </si>
  <si>
    <t>Program: 201 MZOS- Plaće SŠ</t>
  </si>
  <si>
    <t>A200201 MZOS- Plaće SŠ</t>
  </si>
  <si>
    <t>izvor: 512 Pomoći iz državnog proračuna - plaće MZOS</t>
  </si>
  <si>
    <t>DR8527 Plaće (Bruto)</t>
  </si>
  <si>
    <t>DR8528 Ostali rashodi za zaposlene</t>
  </si>
  <si>
    <t>DR8529 Doprinosi na plaće</t>
  </si>
  <si>
    <t>DR8530 Ostali nespomenuti rashodi poslovanja</t>
  </si>
  <si>
    <t>DR8527A Ostali financijski rashodi</t>
  </si>
  <si>
    <t xml:space="preserve">Plan 2024 </t>
  </si>
  <si>
    <t>2024 Rebalans I</t>
  </si>
  <si>
    <t>Indeks 4/2</t>
  </si>
  <si>
    <t>422  PR8358J OPREMA</t>
  </si>
  <si>
    <t xml:space="preserve">323  VR8361A Rashodi za usluge </t>
  </si>
  <si>
    <t xml:space="preserve">323  VR8361H Rashodi za usluge </t>
  </si>
  <si>
    <t>381  Tekuće donacije</t>
  </si>
  <si>
    <t>VR8501C  Tekuće donacije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</si>
</sst>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9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4" fontId="21" fillId="33" borderId="10" xfId="0" applyNumberFormat="1" applyFont="1" applyFill="1" applyBorder="1" applyAlignment="1">
      <alignment horizontal="right" wrapText="1" indent="1"/>
    </xf>
    <xf numFmtId="0" fontId="19" fillId="34" borderId="0" xfId="0" applyFont="1" applyFill="1" applyAlignment="1">
      <alignment horizontal="left" indent="1"/>
    </xf>
    <xf numFmtId="4" fontId="22" fillId="34" borderId="10" xfId="0" applyNumberFormat="1" applyFont="1" applyFill="1" applyBorder="1" applyAlignment="1">
      <alignment horizontal="right" wrapText="1" indent="1"/>
    </xf>
    <xf numFmtId="0" fontId="19" fillId="35" borderId="0" xfId="0" applyFont="1" applyFill="1" applyAlignment="1">
      <alignment horizontal="left" indent="1"/>
    </xf>
    <xf numFmtId="4" fontId="24" fillId="35" borderId="10" xfId="0" applyNumberFormat="1" applyFont="1" applyFill="1" applyBorder="1" applyAlignment="1">
      <alignment horizontal="right" wrapText="1" indent="1"/>
    </xf>
    <xf numFmtId="0" fontId="19" fillId="36" borderId="0" xfId="0" applyFont="1" applyFill="1" applyAlignment="1">
      <alignment horizontal="left" indent="1"/>
    </xf>
    <xf numFmtId="4" fontId="24" fillId="36" borderId="10" xfId="0" applyNumberFormat="1" applyFont="1" applyFill="1" applyBorder="1" applyAlignment="1">
      <alignment horizontal="right" wrapText="1" indent="1"/>
    </xf>
    <xf numFmtId="0" fontId="24" fillId="36" borderId="10" xfId="0" applyFont="1" applyFill="1" applyBorder="1" applyAlignment="1">
      <alignment horizontal="right" wrapText="1" indent="1"/>
    </xf>
    <xf numFmtId="0" fontId="19" fillId="37" borderId="0" xfId="0" applyFont="1" applyFill="1" applyAlignment="1">
      <alignment horizontal="left" indent="1"/>
    </xf>
    <xf numFmtId="4" fontId="23" fillId="37" borderId="10" xfId="0" applyNumberFormat="1" applyFont="1" applyFill="1" applyBorder="1" applyAlignment="1">
      <alignment horizontal="right" wrapText="1" indent="1"/>
    </xf>
    <xf numFmtId="0" fontId="23" fillId="37" borderId="10" xfId="0" applyFont="1" applyFill="1" applyBorder="1" applyAlignment="1">
      <alignment horizontal="right" wrapText="1" indent="1"/>
    </xf>
    <xf numFmtId="0" fontId="19" fillId="38" borderId="0" xfId="0" applyFont="1" applyFill="1" applyAlignment="1">
      <alignment horizontal="left" indent="1"/>
    </xf>
    <xf numFmtId="4" fontId="24" fillId="38" borderId="10" xfId="0" applyNumberFormat="1" applyFont="1" applyFill="1" applyBorder="1" applyAlignment="1">
      <alignment horizontal="right" wrapText="1" indent="1"/>
    </xf>
    <xf numFmtId="0" fontId="24" fillId="38" borderId="10" xfId="0" applyFont="1" applyFill="1" applyBorder="1" applyAlignment="1">
      <alignment horizontal="right" wrapText="1" indent="1"/>
    </xf>
    <xf numFmtId="0" fontId="20" fillId="0" borderId="0" xfId="0" applyFont="1" applyBorder="1" applyAlignment="1">
      <alignment horizontal="center" vertical="center" wrapText="1" indent="1"/>
    </xf>
    <xf numFmtId="0" fontId="20" fillId="0" borderId="11" xfId="0" applyFont="1" applyBorder="1" applyAlignment="1">
      <alignment horizontal="center" vertical="center" wrapText="1" indent="1"/>
    </xf>
    <xf numFmtId="0" fontId="20" fillId="0" borderId="12" xfId="0" applyFont="1" applyBorder="1" applyAlignment="1">
      <alignment horizontal="center" vertical="center" wrapText="1" indent="1"/>
    </xf>
    <xf numFmtId="0" fontId="20" fillId="0" borderId="13" xfId="0" applyFont="1" applyBorder="1" applyAlignment="1">
      <alignment horizontal="center" vertical="center" wrapText="1" indent="1"/>
    </xf>
    <xf numFmtId="0" fontId="20" fillId="0" borderId="14" xfId="0" applyFont="1" applyBorder="1" applyAlignment="1">
      <alignment horizontal="center" vertical="center" wrapText="1" indent="1"/>
    </xf>
    <xf numFmtId="0" fontId="20" fillId="0" borderId="15" xfId="0" applyFont="1" applyBorder="1" applyAlignment="1">
      <alignment horizontal="center" vertical="center" wrapText="1" indent="1"/>
    </xf>
    <xf numFmtId="0" fontId="21" fillId="33" borderId="16" xfId="0" applyFont="1" applyFill="1" applyBorder="1" applyAlignment="1">
      <alignment horizontal="left" wrapText="1" indent="1"/>
    </xf>
    <xf numFmtId="0" fontId="22" fillId="34" borderId="16" xfId="0" applyFont="1" applyFill="1" applyBorder="1" applyAlignment="1">
      <alignment horizontal="left" wrapText="1" indent="1"/>
    </xf>
    <xf numFmtId="0" fontId="24" fillId="35" borderId="16" xfId="0" applyFont="1" applyFill="1" applyBorder="1" applyAlignment="1">
      <alignment horizontal="left" wrapText="1" indent="1"/>
    </xf>
    <xf numFmtId="0" fontId="24" fillId="35" borderId="17" xfId="0" applyFont="1" applyFill="1" applyBorder="1" applyAlignment="1">
      <alignment horizontal="right" wrapText="1" indent="1"/>
    </xf>
    <xf numFmtId="0" fontId="24" fillId="36" borderId="16" xfId="0" applyFont="1" applyFill="1" applyBorder="1" applyAlignment="1">
      <alignment horizontal="left" wrapText="1" indent="1"/>
    </xf>
    <xf numFmtId="0" fontId="24" fillId="36" borderId="17" xfId="0" applyFont="1" applyFill="1" applyBorder="1" applyAlignment="1">
      <alignment horizontal="right" wrapText="1" indent="1"/>
    </xf>
    <xf numFmtId="0" fontId="24" fillId="38" borderId="16" xfId="0" applyFont="1" applyFill="1" applyBorder="1" applyAlignment="1">
      <alignment horizontal="left" wrapText="1" indent="1"/>
    </xf>
    <xf numFmtId="0" fontId="24" fillId="38" borderId="17" xfId="0" applyFont="1" applyFill="1" applyBorder="1" applyAlignment="1">
      <alignment horizontal="right" wrapText="1" indent="1"/>
    </xf>
    <xf numFmtId="0" fontId="23" fillId="37" borderId="16" xfId="0" applyFont="1" applyFill="1" applyBorder="1" applyAlignment="1">
      <alignment horizontal="left" wrapText="1" indent="1"/>
    </xf>
    <xf numFmtId="0" fontId="23" fillId="37" borderId="17" xfId="0" applyFont="1" applyFill="1" applyBorder="1" applyAlignment="1">
      <alignment horizontal="right" wrapText="1" indent="1"/>
    </xf>
    <xf numFmtId="4" fontId="23" fillId="37" borderId="17" xfId="0" applyNumberFormat="1" applyFont="1" applyFill="1" applyBorder="1" applyAlignment="1">
      <alignment horizontal="right" wrapText="1" indent="1"/>
    </xf>
    <xf numFmtId="0" fontId="18" fillId="0" borderId="18" xfId="0" applyFont="1" applyBorder="1" applyAlignment="1">
      <alignment horizontal="left" indent="1"/>
    </xf>
    <xf numFmtId="0" fontId="18" fillId="0" borderId="19" xfId="0" applyFont="1" applyBorder="1" applyAlignment="1">
      <alignment horizontal="left" indent="1"/>
    </xf>
    <xf numFmtId="0" fontId="18" fillId="0" borderId="20" xfId="0" applyFont="1" applyBorder="1" applyAlignment="1">
      <alignment horizontal="left" indent="1"/>
    </xf>
    <xf numFmtId="2" fontId="21" fillId="33" borderId="17" xfId="0" applyNumberFormat="1" applyFont="1" applyFill="1" applyBorder="1" applyAlignment="1">
      <alignment horizontal="right" wrapText="1" indent="1"/>
    </xf>
    <xf numFmtId="2" fontId="22" fillId="34" borderId="17" xfId="0" applyNumberFormat="1" applyFont="1" applyFill="1" applyBorder="1" applyAlignment="1">
      <alignment horizontal="right" wrapText="1" indent="1"/>
    </xf>
    <xf numFmtId="2" fontId="24" fillId="35" borderId="17" xfId="0" applyNumberFormat="1" applyFont="1" applyFill="1" applyBorder="1" applyAlignment="1">
      <alignment horizontal="right" wrapText="1" indent="1"/>
    </xf>
    <xf numFmtId="2" fontId="24" fillId="36" borderId="17" xfId="0" applyNumberFormat="1" applyFont="1" applyFill="1" applyBorder="1" applyAlignment="1">
      <alignment horizontal="right" wrapText="1" indent="1"/>
    </xf>
    <xf numFmtId="2" fontId="24" fillId="38" borderId="17" xfId="0" applyNumberFormat="1" applyFont="1" applyFill="1" applyBorder="1" applyAlignment="1">
      <alignment horizontal="right" wrapText="1" indent="1"/>
    </xf>
    <xf numFmtId="2" fontId="23" fillId="37" borderId="17" xfId="0" applyNumberFormat="1" applyFont="1" applyFill="1" applyBorder="1" applyAlignment="1">
      <alignment horizontal="right" wrapText="1" indent="1"/>
    </xf>
    <xf numFmtId="0" fontId="19" fillId="39" borderId="0" xfId="0" applyFont="1" applyFill="1" applyAlignment="1">
      <alignment horizontal="left" indent="1"/>
    </xf>
    <xf numFmtId="0" fontId="25" fillId="40" borderId="16" xfId="0" applyFont="1" applyFill="1" applyBorder="1" applyAlignment="1">
      <alignment horizontal="left" wrapText="1" indent="1"/>
    </xf>
    <xf numFmtId="4" fontId="25" fillId="40" borderId="10" xfId="0" applyNumberFormat="1" applyFont="1" applyFill="1" applyBorder="1" applyAlignment="1">
      <alignment horizontal="right" wrapText="1" indent="1"/>
    </xf>
    <xf numFmtId="2" fontId="25" fillId="40" borderId="10" xfId="0" applyNumberFormat="1" applyFont="1" applyFill="1" applyBorder="1" applyAlignment="1">
      <alignment horizontal="right" wrapText="1" indent="1"/>
    </xf>
    <xf numFmtId="0" fontId="25" fillId="40" borderId="17" xfId="0" applyFont="1" applyFill="1" applyBorder="1" applyAlignment="1">
      <alignment horizontal="righ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7"/>
  <sheetViews>
    <sheetView showGridLines="0" tabSelected="1" workbookViewId="0">
      <selection activeCell="K173" sqref="K173"/>
    </sheetView>
  </sheetViews>
  <sheetFormatPr defaultColWidth="9.140625" defaultRowHeight="11.25" x14ac:dyDescent="0.15"/>
  <cols>
    <col min="1" max="1" width="47.7109375" style="1" customWidth="1"/>
    <col min="2" max="2" width="25.28515625" style="1" customWidth="1"/>
    <col min="3" max="4" width="24.7109375" style="1" customWidth="1"/>
    <col min="5" max="5" width="17.7109375" style="1" customWidth="1"/>
    <col min="6" max="16384" width="9.140625" style="1"/>
  </cols>
  <sheetData>
    <row r="1" spans="1:31" s="2" customFormat="1" ht="24.75" customHeight="1" thickBot="1" x14ac:dyDescent="0.2">
      <c r="A1" s="19" t="s">
        <v>0</v>
      </c>
      <c r="B1" s="20" t="s">
        <v>130</v>
      </c>
      <c r="C1" s="20" t="s">
        <v>1</v>
      </c>
      <c r="D1" s="20" t="s">
        <v>131</v>
      </c>
      <c r="E1" s="21" t="s">
        <v>132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2" spans="1:31" s="2" customFormat="1" ht="15.75" customHeight="1" x14ac:dyDescent="0.15">
      <c r="A2" s="22">
        <v>1</v>
      </c>
      <c r="B2" s="18">
        <v>2</v>
      </c>
      <c r="C2" s="18">
        <v>3</v>
      </c>
      <c r="D2" s="18">
        <v>4</v>
      </c>
      <c r="E2" s="23">
        <v>5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s="3" customFormat="1" ht="12.75" x14ac:dyDescent="0.2">
      <c r="A3" s="24" t="s">
        <v>2</v>
      </c>
      <c r="B3" s="4">
        <v>5119429</v>
      </c>
      <c r="C3" s="4">
        <f>D3-B3</f>
        <v>-930363.37000000011</v>
      </c>
      <c r="D3" s="4">
        <f>D5+D30+D55+D119+D152+D158+D203</f>
        <v>4189065.63</v>
      </c>
      <c r="E3" s="38">
        <f>D3/B3*100</f>
        <v>81.826813693480275</v>
      </c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</row>
    <row r="4" spans="1:31" s="5" customFormat="1" ht="25.5" x14ac:dyDescent="0.2">
      <c r="A4" s="25" t="s">
        <v>3</v>
      </c>
      <c r="B4" s="6">
        <v>5119429</v>
      </c>
      <c r="C4" s="6">
        <f>C5+C30+C55+C119+C152+C158+C203</f>
        <v>-930363.36999999988</v>
      </c>
      <c r="D4" s="6">
        <f>D5+D30+D55+D119+D152+D158+D203</f>
        <v>4189065.63</v>
      </c>
      <c r="E4" s="39">
        <f>D4/B4*100</f>
        <v>81.826813693480275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</row>
    <row r="5" spans="1:31" s="7" customFormat="1" ht="39" customHeight="1" x14ac:dyDescent="0.2">
      <c r="A5" s="26" t="s">
        <v>4</v>
      </c>
      <c r="B5" s="8">
        <v>176840</v>
      </c>
      <c r="C5" s="8">
        <f>D5-B5</f>
        <v>-5240</v>
      </c>
      <c r="D5" s="8">
        <v>171600</v>
      </c>
      <c r="E5" s="40">
        <f>D5/B5*100</f>
        <v>97.036869486541505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</row>
    <row r="6" spans="1:31" s="9" customFormat="1" ht="35.25" customHeight="1" x14ac:dyDescent="0.2">
      <c r="A6" s="28" t="s">
        <v>5</v>
      </c>
      <c r="B6" s="10">
        <v>33840</v>
      </c>
      <c r="C6" s="11">
        <v>-240</v>
      </c>
      <c r="D6" s="10">
        <v>33600</v>
      </c>
      <c r="E6" s="29">
        <v>99.29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</row>
    <row r="7" spans="1:31" s="15" customFormat="1" ht="12.75" x14ac:dyDescent="0.2">
      <c r="A7" s="30" t="s">
        <v>6</v>
      </c>
      <c r="B7" s="16">
        <v>33840</v>
      </c>
      <c r="C7" s="17">
        <v>-240</v>
      </c>
      <c r="D7" s="16">
        <v>33600</v>
      </c>
      <c r="E7" s="31">
        <v>99.29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</row>
    <row r="8" spans="1:31" s="12" customFormat="1" ht="12.75" x14ac:dyDescent="0.2">
      <c r="A8" s="32" t="s">
        <v>7</v>
      </c>
      <c r="B8" s="13">
        <v>2000</v>
      </c>
      <c r="C8" s="13">
        <v>1000</v>
      </c>
      <c r="D8" s="13">
        <v>3000</v>
      </c>
      <c r="E8" s="33">
        <f>D8/B8*100</f>
        <v>150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</row>
    <row r="9" spans="1:31" s="12" customFormat="1" ht="12.75" x14ac:dyDescent="0.2">
      <c r="A9" s="32" t="s">
        <v>8</v>
      </c>
      <c r="B9" s="13">
        <v>2000</v>
      </c>
      <c r="C9" s="13">
        <v>1000</v>
      </c>
      <c r="D9" s="13">
        <v>3000</v>
      </c>
      <c r="E9" s="33">
        <v>150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</row>
    <row r="10" spans="1:31" s="12" customFormat="1" ht="12.75" x14ac:dyDescent="0.2">
      <c r="A10" s="32" t="s">
        <v>9</v>
      </c>
      <c r="B10" s="13">
        <v>10800</v>
      </c>
      <c r="C10" s="14">
        <v>-700</v>
      </c>
      <c r="D10" s="13">
        <v>10100</v>
      </c>
      <c r="E10" s="33">
        <v>93.52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</row>
    <row r="11" spans="1:31" s="12" customFormat="1" ht="12.75" x14ac:dyDescent="0.2">
      <c r="A11" s="32" t="s">
        <v>10</v>
      </c>
      <c r="B11" s="13">
        <v>10800</v>
      </c>
      <c r="C11" s="14">
        <v>-700</v>
      </c>
      <c r="D11" s="13">
        <v>10100</v>
      </c>
      <c r="E11" s="33">
        <v>93.52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</row>
    <row r="12" spans="1:31" s="12" customFormat="1" ht="12.75" x14ac:dyDescent="0.2">
      <c r="A12" s="32" t="s">
        <v>11</v>
      </c>
      <c r="B12" s="13">
        <v>17040</v>
      </c>
      <c r="C12" s="13">
        <v>-3040</v>
      </c>
      <c r="D12" s="13">
        <v>14000</v>
      </c>
      <c r="E12" s="33">
        <v>82.16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</row>
    <row r="13" spans="1:31" s="12" customFormat="1" ht="12.75" x14ac:dyDescent="0.2">
      <c r="A13" s="32" t="s">
        <v>12</v>
      </c>
      <c r="B13" s="13">
        <v>17040</v>
      </c>
      <c r="C13" s="13">
        <v>-3040</v>
      </c>
      <c r="D13" s="13">
        <v>14000</v>
      </c>
      <c r="E13" s="33">
        <v>82.16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pans="1:31" s="12" customFormat="1" ht="12.75" x14ac:dyDescent="0.2">
      <c r="A14" s="32" t="s">
        <v>13</v>
      </c>
      <c r="B14" s="13">
        <v>3000</v>
      </c>
      <c r="C14" s="14">
        <v>0</v>
      </c>
      <c r="D14" s="13">
        <v>3000</v>
      </c>
      <c r="E14" s="33">
        <v>100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s="12" customFormat="1" ht="12.75" x14ac:dyDescent="0.2">
      <c r="A15" s="32" t="s">
        <v>14</v>
      </c>
      <c r="B15" s="13">
        <v>3000</v>
      </c>
      <c r="C15" s="14">
        <v>0</v>
      </c>
      <c r="D15" s="13">
        <v>3000</v>
      </c>
      <c r="E15" s="33">
        <v>100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s="12" customFormat="1" ht="12.75" x14ac:dyDescent="0.2">
      <c r="A16" s="32" t="s">
        <v>15</v>
      </c>
      <c r="B16" s="13">
        <v>1000</v>
      </c>
      <c r="C16" s="13">
        <v>2500</v>
      </c>
      <c r="D16" s="13">
        <v>3500</v>
      </c>
      <c r="E16" s="33">
        <v>350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s="12" customFormat="1" ht="12.75" x14ac:dyDescent="0.2">
      <c r="A17" s="32" t="s">
        <v>16</v>
      </c>
      <c r="B17" s="13">
        <v>1000</v>
      </c>
      <c r="C17" s="13">
        <v>2500</v>
      </c>
      <c r="D17" s="13">
        <v>3500</v>
      </c>
      <c r="E17" s="33">
        <v>350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 s="9" customFormat="1" ht="40.5" customHeight="1" x14ac:dyDescent="0.2">
      <c r="A18" s="28" t="s">
        <v>17</v>
      </c>
      <c r="B18" s="10">
        <v>140000</v>
      </c>
      <c r="C18" s="10">
        <v>-5000</v>
      </c>
      <c r="D18" s="10">
        <v>135000</v>
      </c>
      <c r="E18" s="29">
        <v>96.43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s="15" customFormat="1" ht="12.75" x14ac:dyDescent="0.2">
      <c r="A19" s="30" t="s">
        <v>6</v>
      </c>
      <c r="B19" s="16">
        <v>140000</v>
      </c>
      <c r="C19" s="16">
        <v>-5000</v>
      </c>
      <c r="D19" s="16">
        <v>135000</v>
      </c>
      <c r="E19" s="31">
        <v>96.43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s="12" customFormat="1" ht="12.75" x14ac:dyDescent="0.2">
      <c r="A20" s="32" t="s">
        <v>7</v>
      </c>
      <c r="B20" s="13">
        <v>30000</v>
      </c>
      <c r="C20" s="14">
        <v>0</v>
      </c>
      <c r="D20" s="13">
        <v>30000</v>
      </c>
      <c r="E20" s="33">
        <v>100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</row>
    <row r="21" spans="1:31" s="12" customFormat="1" ht="12.75" x14ac:dyDescent="0.2">
      <c r="A21" s="32" t="s">
        <v>18</v>
      </c>
      <c r="B21" s="13">
        <v>30000</v>
      </c>
      <c r="C21" s="14">
        <v>0</v>
      </c>
      <c r="D21" s="13">
        <v>30000</v>
      </c>
      <c r="E21" s="33">
        <v>100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</row>
    <row r="22" spans="1:31" s="12" customFormat="1" ht="12.75" x14ac:dyDescent="0.2">
      <c r="A22" s="32" t="s">
        <v>9</v>
      </c>
      <c r="B22" s="13">
        <v>55000</v>
      </c>
      <c r="C22" s="13">
        <v>-10000</v>
      </c>
      <c r="D22" s="13">
        <v>45000</v>
      </c>
      <c r="E22" s="33">
        <v>81.819999999999993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</row>
    <row r="23" spans="1:31" s="12" customFormat="1" ht="12.75" x14ac:dyDescent="0.2">
      <c r="A23" s="32" t="s">
        <v>19</v>
      </c>
      <c r="B23" s="13">
        <v>55000</v>
      </c>
      <c r="C23" s="13">
        <v>-10000</v>
      </c>
      <c r="D23" s="13">
        <v>45000</v>
      </c>
      <c r="E23" s="33">
        <v>81.819999999999993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s="12" customFormat="1" ht="12.75" x14ac:dyDescent="0.2">
      <c r="A24" s="32" t="s">
        <v>11</v>
      </c>
      <c r="B24" s="13">
        <v>55000</v>
      </c>
      <c r="C24" s="13">
        <v>5000</v>
      </c>
      <c r="D24" s="13">
        <v>60000</v>
      </c>
      <c r="E24" s="33">
        <v>109.09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s="12" customFormat="1" ht="12.75" x14ac:dyDescent="0.2">
      <c r="A25" s="32" t="s">
        <v>20</v>
      </c>
      <c r="B25" s="13">
        <v>55000</v>
      </c>
      <c r="C25" s="13">
        <v>5000</v>
      </c>
      <c r="D25" s="13">
        <v>60000</v>
      </c>
      <c r="E25" s="33">
        <v>109.09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s="9" customFormat="1" ht="15" customHeight="1" x14ac:dyDescent="0.2">
      <c r="A26" s="28" t="s">
        <v>21</v>
      </c>
      <c r="B26" s="10">
        <v>3000</v>
      </c>
      <c r="C26" s="11">
        <v>0</v>
      </c>
      <c r="D26" s="10">
        <v>3000</v>
      </c>
      <c r="E26" s="29">
        <v>100</v>
      </c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s="15" customFormat="1" ht="12.75" x14ac:dyDescent="0.2">
      <c r="A27" s="30" t="s">
        <v>6</v>
      </c>
      <c r="B27" s="16">
        <v>3000</v>
      </c>
      <c r="C27" s="17">
        <v>0</v>
      </c>
      <c r="D27" s="16">
        <v>3000</v>
      </c>
      <c r="E27" s="31">
        <v>100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s="12" customFormat="1" ht="12.75" x14ac:dyDescent="0.2">
      <c r="A28" s="32" t="s">
        <v>11</v>
      </c>
      <c r="B28" s="13">
        <v>3000</v>
      </c>
      <c r="C28" s="14">
        <v>0</v>
      </c>
      <c r="D28" s="13">
        <v>3000</v>
      </c>
      <c r="E28" s="33">
        <v>100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s="12" customFormat="1" ht="12.75" x14ac:dyDescent="0.2">
      <c r="A29" s="32" t="s">
        <v>22</v>
      </c>
      <c r="B29" s="13">
        <v>3000</v>
      </c>
      <c r="C29" s="14">
        <v>0</v>
      </c>
      <c r="D29" s="13">
        <v>3000</v>
      </c>
      <c r="E29" s="33">
        <v>100</v>
      </c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s="7" customFormat="1" ht="35.25" customHeight="1" x14ac:dyDescent="0.2">
      <c r="A30" s="26" t="s">
        <v>23</v>
      </c>
      <c r="B30" s="8">
        <v>140020</v>
      </c>
      <c r="C30" s="8">
        <f>D30-B30</f>
        <v>-30000</v>
      </c>
      <c r="D30" s="8">
        <v>110020</v>
      </c>
      <c r="E30" s="27">
        <v>78.569999999999993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</row>
    <row r="31" spans="1:31" s="9" customFormat="1" ht="35.25" customHeight="1" x14ac:dyDescent="0.2">
      <c r="A31" s="28" t="s">
        <v>24</v>
      </c>
      <c r="B31" s="10">
        <v>140020</v>
      </c>
      <c r="C31" s="10">
        <v>-30000</v>
      </c>
      <c r="D31" s="10">
        <v>110020</v>
      </c>
      <c r="E31" s="29">
        <v>78.569999999999993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s="15" customFormat="1" ht="12.75" x14ac:dyDescent="0.2">
      <c r="A32" s="30" t="s">
        <v>26</v>
      </c>
      <c r="B32" s="16">
        <v>140020</v>
      </c>
      <c r="C32" s="16">
        <v>-30000</v>
      </c>
      <c r="D32" s="16">
        <v>110020</v>
      </c>
      <c r="E32" s="31">
        <v>78.569999999999993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</row>
    <row r="33" spans="1:31" s="12" customFormat="1" ht="12.75" x14ac:dyDescent="0.2">
      <c r="A33" s="32" t="s">
        <v>27</v>
      </c>
      <c r="B33" s="13">
        <v>17000</v>
      </c>
      <c r="C33" s="13">
        <v>3000</v>
      </c>
      <c r="D33" s="13">
        <v>20000</v>
      </c>
      <c r="E33" s="33">
        <v>117.65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</row>
    <row r="34" spans="1:31" s="12" customFormat="1" ht="12.75" x14ac:dyDescent="0.2">
      <c r="A34" s="32" t="s">
        <v>28</v>
      </c>
      <c r="B34" s="13">
        <v>17000</v>
      </c>
      <c r="C34" s="13">
        <v>3000</v>
      </c>
      <c r="D34" s="13">
        <v>20000</v>
      </c>
      <c r="E34" s="33">
        <v>117.65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</row>
    <row r="35" spans="1:31" s="12" customFormat="1" ht="12.75" x14ac:dyDescent="0.2">
      <c r="A35" s="32" t="s">
        <v>29</v>
      </c>
      <c r="B35" s="13">
        <v>2000</v>
      </c>
      <c r="C35" s="14">
        <v>-980</v>
      </c>
      <c r="D35" s="13">
        <v>1020</v>
      </c>
      <c r="E35" s="33">
        <v>51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</row>
    <row r="36" spans="1:31" s="12" customFormat="1" ht="12.75" x14ac:dyDescent="0.2">
      <c r="A36" s="32" t="s">
        <v>30</v>
      </c>
      <c r="B36" s="13">
        <v>2000</v>
      </c>
      <c r="C36" s="14">
        <v>-980</v>
      </c>
      <c r="D36" s="13">
        <v>1020</v>
      </c>
      <c r="E36" s="33">
        <v>51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</row>
    <row r="37" spans="1:31" s="12" customFormat="1" ht="12.75" x14ac:dyDescent="0.2">
      <c r="A37" s="32" t="s">
        <v>31</v>
      </c>
      <c r="B37" s="13">
        <v>3000</v>
      </c>
      <c r="C37" s="13">
        <v>1000</v>
      </c>
      <c r="D37" s="13">
        <v>4000</v>
      </c>
      <c r="E37" s="33">
        <v>133.33000000000001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</row>
    <row r="38" spans="1:31" s="12" customFormat="1" ht="12.75" x14ac:dyDescent="0.2">
      <c r="A38" s="32" t="s">
        <v>32</v>
      </c>
      <c r="B38" s="13">
        <v>3000</v>
      </c>
      <c r="C38" s="13">
        <v>1000</v>
      </c>
      <c r="D38" s="13">
        <v>4000</v>
      </c>
      <c r="E38" s="33">
        <v>133.33000000000001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</row>
    <row r="39" spans="1:31" s="12" customFormat="1" ht="12.75" x14ac:dyDescent="0.2">
      <c r="A39" s="32" t="s">
        <v>7</v>
      </c>
      <c r="B39" s="13">
        <v>10000</v>
      </c>
      <c r="C39" s="13">
        <v>-2500</v>
      </c>
      <c r="D39" s="13">
        <v>7500</v>
      </c>
      <c r="E39" s="33">
        <v>75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s="12" customFormat="1" ht="12.75" x14ac:dyDescent="0.2">
      <c r="A40" s="32" t="s">
        <v>33</v>
      </c>
      <c r="B40" s="13">
        <v>10000</v>
      </c>
      <c r="C40" s="13">
        <v>-2500</v>
      </c>
      <c r="D40" s="13">
        <v>7500</v>
      </c>
      <c r="E40" s="33">
        <v>75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</row>
    <row r="41" spans="1:31" s="12" customFormat="1" ht="12.75" x14ac:dyDescent="0.2">
      <c r="A41" s="32" t="s">
        <v>9</v>
      </c>
      <c r="B41" s="13">
        <v>43020</v>
      </c>
      <c r="C41" s="13">
        <v>-3020</v>
      </c>
      <c r="D41" s="13">
        <v>40000</v>
      </c>
      <c r="E41" s="33">
        <v>92.98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</row>
    <row r="42" spans="1:31" s="12" customFormat="1" ht="12.75" x14ac:dyDescent="0.2">
      <c r="A42" s="32" t="s">
        <v>34</v>
      </c>
      <c r="B42" s="13">
        <v>43020</v>
      </c>
      <c r="C42" s="13">
        <v>-3020</v>
      </c>
      <c r="D42" s="13">
        <v>40000</v>
      </c>
      <c r="E42" s="33">
        <v>92.98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1" s="12" customFormat="1" ht="12.75" x14ac:dyDescent="0.2">
      <c r="A43" s="32" t="s">
        <v>11</v>
      </c>
      <c r="B43" s="13">
        <v>28000</v>
      </c>
      <c r="C43" s="13">
        <v>-8000</v>
      </c>
      <c r="D43" s="13">
        <v>20000</v>
      </c>
      <c r="E43" s="33">
        <v>71.430000000000007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1" s="12" customFormat="1" ht="12.75" x14ac:dyDescent="0.2">
      <c r="A44" s="32" t="s">
        <v>35</v>
      </c>
      <c r="B44" s="13">
        <v>28000</v>
      </c>
      <c r="C44" s="13">
        <v>-8000</v>
      </c>
      <c r="D44" s="13">
        <v>20000</v>
      </c>
      <c r="E44" s="33">
        <v>71.430000000000007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</row>
    <row r="45" spans="1:31" s="12" customFormat="1" ht="12.75" x14ac:dyDescent="0.2">
      <c r="A45" s="32" t="s">
        <v>36</v>
      </c>
      <c r="B45" s="14">
        <v>100</v>
      </c>
      <c r="C45" s="14">
        <v>0</v>
      </c>
      <c r="D45" s="14">
        <v>100</v>
      </c>
      <c r="E45" s="33">
        <v>100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</row>
    <row r="46" spans="1:31" s="12" customFormat="1" ht="25.5" x14ac:dyDescent="0.2">
      <c r="A46" s="32" t="s">
        <v>37</v>
      </c>
      <c r="B46" s="14">
        <v>100</v>
      </c>
      <c r="C46" s="14">
        <v>0</v>
      </c>
      <c r="D46" s="14">
        <v>100</v>
      </c>
      <c r="E46" s="33">
        <v>100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</row>
    <row r="47" spans="1:31" s="12" customFormat="1" ht="12.75" x14ac:dyDescent="0.2">
      <c r="A47" s="32" t="s">
        <v>13</v>
      </c>
      <c r="B47" s="13">
        <v>13000</v>
      </c>
      <c r="C47" s="13">
        <v>-3000</v>
      </c>
      <c r="D47" s="13">
        <v>10000</v>
      </c>
      <c r="E47" s="33">
        <v>76.92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</row>
    <row r="48" spans="1:31" s="12" customFormat="1" ht="12.75" x14ac:dyDescent="0.2">
      <c r="A48" s="32" t="s">
        <v>38</v>
      </c>
      <c r="B48" s="13">
        <v>13000</v>
      </c>
      <c r="C48" s="13">
        <v>-3000</v>
      </c>
      <c r="D48" s="13">
        <v>10000</v>
      </c>
      <c r="E48" s="33">
        <v>76.92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</row>
    <row r="49" spans="1:31" s="12" customFormat="1" ht="12.75" x14ac:dyDescent="0.2">
      <c r="A49" s="32" t="s">
        <v>15</v>
      </c>
      <c r="B49" s="13">
        <v>3500</v>
      </c>
      <c r="C49" s="13">
        <v>-2500</v>
      </c>
      <c r="D49" s="13">
        <v>1000</v>
      </c>
      <c r="E49" s="33">
        <v>28.57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</row>
    <row r="50" spans="1:31" s="12" customFormat="1" ht="12.75" x14ac:dyDescent="0.2">
      <c r="A50" s="32" t="s">
        <v>39</v>
      </c>
      <c r="B50" s="13">
        <v>3500</v>
      </c>
      <c r="C50" s="13">
        <v>-2500</v>
      </c>
      <c r="D50" s="13">
        <v>1000</v>
      </c>
      <c r="E50" s="33">
        <v>28.57</v>
      </c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</row>
    <row r="51" spans="1:31" s="12" customFormat="1" ht="12.75" x14ac:dyDescent="0.2">
      <c r="A51" s="32" t="s">
        <v>40</v>
      </c>
      <c r="B51" s="13">
        <v>20000</v>
      </c>
      <c r="C51" s="13">
        <v>-14000</v>
      </c>
      <c r="D51" s="13">
        <v>6000</v>
      </c>
      <c r="E51" s="33">
        <v>30</v>
      </c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</row>
    <row r="52" spans="1:31" s="12" customFormat="1" ht="12.75" x14ac:dyDescent="0.2">
      <c r="A52" s="32" t="s">
        <v>41</v>
      </c>
      <c r="B52" s="13">
        <v>20000</v>
      </c>
      <c r="C52" s="13">
        <v>-14000</v>
      </c>
      <c r="D52" s="13">
        <v>6000</v>
      </c>
      <c r="E52" s="33">
        <v>30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</row>
    <row r="53" spans="1:31" s="12" customFormat="1" ht="25.5" x14ac:dyDescent="0.2">
      <c r="A53" s="32" t="s">
        <v>42</v>
      </c>
      <c r="B53" s="14">
        <v>400</v>
      </c>
      <c r="C53" s="14">
        <v>0</v>
      </c>
      <c r="D53" s="14">
        <v>400</v>
      </c>
      <c r="E53" s="33">
        <v>100</v>
      </c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</row>
    <row r="54" spans="1:31" s="12" customFormat="1" ht="25.5" x14ac:dyDescent="0.2">
      <c r="A54" s="32" t="s">
        <v>43</v>
      </c>
      <c r="B54" s="14">
        <v>400</v>
      </c>
      <c r="C54" s="14">
        <v>0</v>
      </c>
      <c r="D54" s="14">
        <v>400</v>
      </c>
      <c r="E54" s="33">
        <v>100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</row>
    <row r="55" spans="1:31" s="7" customFormat="1" ht="36.75" customHeight="1" x14ac:dyDescent="0.2">
      <c r="A55" s="26" t="s">
        <v>44</v>
      </c>
      <c r="B55" s="8">
        <v>47275</v>
      </c>
      <c r="C55" s="8">
        <f>D55-B55</f>
        <v>-740.99000000000524</v>
      </c>
      <c r="D55" s="8">
        <f>D56+D64+D68+D82+D86+D100+D113</f>
        <v>46534.009999999995</v>
      </c>
      <c r="E55" s="27">
        <v>96.81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</row>
    <row r="56" spans="1:31" s="9" customFormat="1" ht="19.5" customHeight="1" x14ac:dyDescent="0.2">
      <c r="A56" s="28" t="s">
        <v>45</v>
      </c>
      <c r="B56" s="10">
        <v>3500</v>
      </c>
      <c r="C56" s="11">
        <v>600</v>
      </c>
      <c r="D56" s="10">
        <v>4100</v>
      </c>
      <c r="E56" s="29">
        <v>117.14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</row>
    <row r="57" spans="1:31" s="15" customFormat="1" ht="12.75" x14ac:dyDescent="0.2">
      <c r="A57" s="30" t="s">
        <v>46</v>
      </c>
      <c r="B57" s="16">
        <v>3500</v>
      </c>
      <c r="C57" s="17">
        <v>600</v>
      </c>
      <c r="D57" s="16">
        <v>4100</v>
      </c>
      <c r="E57" s="31">
        <v>117.14</v>
      </c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</row>
    <row r="58" spans="1:31" s="12" customFormat="1" ht="12.75" x14ac:dyDescent="0.2">
      <c r="A58" s="32" t="s">
        <v>9</v>
      </c>
      <c r="B58" s="13">
        <v>3000</v>
      </c>
      <c r="C58" s="14">
        <v>0</v>
      </c>
      <c r="D58" s="13">
        <v>3000</v>
      </c>
      <c r="E58" s="33">
        <v>100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</row>
    <row r="59" spans="1:31" s="12" customFormat="1" ht="12.75" x14ac:dyDescent="0.2">
      <c r="A59" s="32" t="s">
        <v>47</v>
      </c>
      <c r="B59" s="13">
        <v>3000</v>
      </c>
      <c r="C59" s="14">
        <v>0</v>
      </c>
      <c r="D59" s="13">
        <v>3000</v>
      </c>
      <c r="E59" s="33">
        <v>100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</row>
    <row r="60" spans="1:31" s="12" customFormat="1" ht="12.75" x14ac:dyDescent="0.2">
      <c r="A60" s="32" t="s">
        <v>13</v>
      </c>
      <c r="B60" s="14">
        <v>500</v>
      </c>
      <c r="C60" s="14">
        <v>0</v>
      </c>
      <c r="D60" s="14">
        <v>500</v>
      </c>
      <c r="E60" s="33">
        <v>100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</row>
    <row r="61" spans="1:31" s="12" customFormat="1" ht="12.75" x14ac:dyDescent="0.2">
      <c r="A61" s="32" t="s">
        <v>48</v>
      </c>
      <c r="B61" s="14">
        <v>500</v>
      </c>
      <c r="C61" s="14">
        <v>0</v>
      </c>
      <c r="D61" s="14">
        <v>500</v>
      </c>
      <c r="E61" s="33">
        <v>100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</row>
    <row r="62" spans="1:31" s="12" customFormat="1" ht="25.5" x14ac:dyDescent="0.2">
      <c r="A62" s="32" t="s">
        <v>42</v>
      </c>
      <c r="B62" s="14">
        <v>0</v>
      </c>
      <c r="C62" s="14">
        <v>600</v>
      </c>
      <c r="D62" s="14">
        <v>600</v>
      </c>
      <c r="E62" s="33">
        <v>0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</row>
    <row r="63" spans="1:31" s="12" customFormat="1" ht="25.5" x14ac:dyDescent="0.2">
      <c r="A63" s="32" t="s">
        <v>49</v>
      </c>
      <c r="B63" s="14">
        <v>0</v>
      </c>
      <c r="C63" s="14">
        <v>600</v>
      </c>
      <c r="D63" s="14">
        <v>600</v>
      </c>
      <c r="E63" s="33">
        <v>0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</row>
    <row r="64" spans="1:31" s="9" customFormat="1" ht="37.5" customHeight="1" x14ac:dyDescent="0.2">
      <c r="A64" s="28" t="s">
        <v>50</v>
      </c>
      <c r="B64" s="10">
        <v>1000</v>
      </c>
      <c r="C64" s="10">
        <v>2000</v>
      </c>
      <c r="D64" s="10">
        <v>3000</v>
      </c>
      <c r="E64" s="29">
        <v>300</v>
      </c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</row>
    <row r="65" spans="1:31" s="15" customFormat="1" ht="25.5" x14ac:dyDescent="0.2">
      <c r="A65" s="30" t="s">
        <v>51</v>
      </c>
      <c r="B65" s="16">
        <v>1000</v>
      </c>
      <c r="C65" s="16">
        <v>2000</v>
      </c>
      <c r="D65" s="16">
        <v>3000</v>
      </c>
      <c r="E65" s="31">
        <v>300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</row>
    <row r="66" spans="1:31" s="12" customFormat="1" ht="12.75" x14ac:dyDescent="0.2">
      <c r="A66" s="32" t="s">
        <v>11</v>
      </c>
      <c r="B66" s="13">
        <v>1000</v>
      </c>
      <c r="C66" s="13">
        <v>2000</v>
      </c>
      <c r="D66" s="13">
        <v>3000</v>
      </c>
      <c r="E66" s="33">
        <v>300</v>
      </c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</row>
    <row r="67" spans="1:31" s="12" customFormat="1" ht="12.75" x14ac:dyDescent="0.2">
      <c r="A67" s="32" t="s">
        <v>52</v>
      </c>
      <c r="B67" s="13">
        <v>1000</v>
      </c>
      <c r="C67" s="13">
        <v>2000</v>
      </c>
      <c r="D67" s="13">
        <v>3000</v>
      </c>
      <c r="E67" s="33">
        <v>300</v>
      </c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</row>
    <row r="68" spans="1:31" s="9" customFormat="1" ht="35.25" customHeight="1" x14ac:dyDescent="0.2">
      <c r="A68" s="28" t="s">
        <v>53</v>
      </c>
      <c r="B68" s="10">
        <v>6600</v>
      </c>
      <c r="C68" s="11">
        <v>0</v>
      </c>
      <c r="D68" s="10">
        <v>6600</v>
      </c>
      <c r="E68" s="29">
        <v>100</v>
      </c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</row>
    <row r="69" spans="1:31" s="15" customFormat="1" ht="12.75" x14ac:dyDescent="0.2">
      <c r="A69" s="30" t="s">
        <v>54</v>
      </c>
      <c r="B69" s="16">
        <v>6600</v>
      </c>
      <c r="C69" s="17">
        <v>0</v>
      </c>
      <c r="D69" s="16">
        <v>6600</v>
      </c>
      <c r="E69" s="31">
        <v>100</v>
      </c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</row>
    <row r="70" spans="1:31" s="12" customFormat="1" ht="12.75" x14ac:dyDescent="0.2">
      <c r="A70" s="32" t="s">
        <v>7</v>
      </c>
      <c r="B70" s="14">
        <v>800</v>
      </c>
      <c r="C70" s="14">
        <v>900</v>
      </c>
      <c r="D70" s="13">
        <v>1700</v>
      </c>
      <c r="E70" s="33">
        <v>212.5</v>
      </c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</row>
    <row r="71" spans="1:31" s="12" customFormat="1" ht="12.75" x14ac:dyDescent="0.2">
      <c r="A71" s="32" t="s">
        <v>55</v>
      </c>
      <c r="B71" s="14">
        <v>800</v>
      </c>
      <c r="C71" s="14">
        <v>900</v>
      </c>
      <c r="D71" s="13">
        <v>1700</v>
      </c>
      <c r="E71" s="33">
        <v>212.5</v>
      </c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</row>
    <row r="72" spans="1:31" s="12" customFormat="1" ht="12.75" x14ac:dyDescent="0.2">
      <c r="A72" s="32" t="s">
        <v>9</v>
      </c>
      <c r="B72" s="13">
        <v>1000</v>
      </c>
      <c r="C72" s="14">
        <v>0</v>
      </c>
      <c r="D72" s="13">
        <v>1000</v>
      </c>
      <c r="E72" s="33">
        <v>100</v>
      </c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</row>
    <row r="73" spans="1:31" s="12" customFormat="1" ht="12.75" x14ac:dyDescent="0.2">
      <c r="A73" s="32" t="s">
        <v>56</v>
      </c>
      <c r="B73" s="13">
        <v>1000</v>
      </c>
      <c r="C73" s="14">
        <v>0</v>
      </c>
      <c r="D73" s="13">
        <v>1000</v>
      </c>
      <c r="E73" s="33">
        <v>100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</row>
    <row r="74" spans="1:31" s="12" customFormat="1" ht="12.75" x14ac:dyDescent="0.2">
      <c r="A74" s="32" t="s">
        <v>11</v>
      </c>
      <c r="B74" s="14">
        <v>200</v>
      </c>
      <c r="C74" s="14">
        <v>0</v>
      </c>
      <c r="D74" s="14">
        <v>200</v>
      </c>
      <c r="E74" s="33">
        <v>100</v>
      </c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</row>
    <row r="75" spans="1:31" s="12" customFormat="1" ht="12.75" x14ac:dyDescent="0.2">
      <c r="A75" s="32" t="s">
        <v>57</v>
      </c>
      <c r="B75" s="14">
        <v>200</v>
      </c>
      <c r="C75" s="14">
        <v>0</v>
      </c>
      <c r="D75" s="14">
        <v>200</v>
      </c>
      <c r="E75" s="33">
        <v>100</v>
      </c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</row>
    <row r="76" spans="1:31" s="12" customFormat="1" ht="12.75" x14ac:dyDescent="0.2">
      <c r="A76" s="32" t="s">
        <v>13</v>
      </c>
      <c r="B76" s="13">
        <v>3500</v>
      </c>
      <c r="C76" s="14">
        <v>0</v>
      </c>
      <c r="D76" s="13">
        <v>3500</v>
      </c>
      <c r="E76" s="33">
        <v>100</v>
      </c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</row>
    <row r="77" spans="1:31" s="12" customFormat="1" ht="12.75" x14ac:dyDescent="0.2">
      <c r="A77" s="32" t="s">
        <v>58</v>
      </c>
      <c r="B77" s="13">
        <v>3500</v>
      </c>
      <c r="C77" s="14">
        <v>0</v>
      </c>
      <c r="D77" s="13">
        <v>3500</v>
      </c>
      <c r="E77" s="33">
        <v>100</v>
      </c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</row>
    <row r="78" spans="1:31" s="12" customFormat="1" ht="12.75" x14ac:dyDescent="0.2">
      <c r="A78" s="32" t="s">
        <v>40</v>
      </c>
      <c r="B78" s="13">
        <v>1000</v>
      </c>
      <c r="C78" s="14">
        <v>-900</v>
      </c>
      <c r="D78" s="14">
        <v>100</v>
      </c>
      <c r="E78" s="33">
        <v>10</v>
      </c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</row>
    <row r="79" spans="1:31" s="12" customFormat="1" ht="12.75" x14ac:dyDescent="0.2">
      <c r="A79" s="32" t="s">
        <v>59</v>
      </c>
      <c r="B79" s="13">
        <v>1000</v>
      </c>
      <c r="C79" s="14">
        <v>-900</v>
      </c>
      <c r="D79" s="14">
        <v>100</v>
      </c>
      <c r="E79" s="33">
        <v>10</v>
      </c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</row>
    <row r="80" spans="1:31" s="12" customFormat="1" ht="25.5" x14ac:dyDescent="0.2">
      <c r="A80" s="32" t="s">
        <v>42</v>
      </c>
      <c r="B80" s="14">
        <v>100</v>
      </c>
      <c r="C80" s="14">
        <v>0</v>
      </c>
      <c r="D80" s="14">
        <v>100</v>
      </c>
      <c r="E80" s="33">
        <v>100</v>
      </c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</row>
    <row r="81" spans="1:31" s="12" customFormat="1" ht="25.5" x14ac:dyDescent="0.2">
      <c r="A81" s="32" t="s">
        <v>60</v>
      </c>
      <c r="B81" s="14">
        <v>100</v>
      </c>
      <c r="C81" s="14">
        <v>0</v>
      </c>
      <c r="D81" s="14">
        <v>100</v>
      </c>
      <c r="E81" s="33">
        <v>100</v>
      </c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</row>
    <row r="82" spans="1:31" s="9" customFormat="1" ht="30" customHeight="1" x14ac:dyDescent="0.2">
      <c r="A82" s="28" t="s">
        <v>61</v>
      </c>
      <c r="B82" s="10">
        <v>1200</v>
      </c>
      <c r="C82" s="10">
        <v>2800</v>
      </c>
      <c r="D82" s="10">
        <v>4000</v>
      </c>
      <c r="E82" s="29">
        <v>333.33</v>
      </c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</row>
    <row r="83" spans="1:31" s="15" customFormat="1" ht="25.5" x14ac:dyDescent="0.2">
      <c r="A83" s="30" t="s">
        <v>62</v>
      </c>
      <c r="B83" s="16">
        <v>1200</v>
      </c>
      <c r="C83" s="16">
        <v>2800</v>
      </c>
      <c r="D83" s="16">
        <v>4000</v>
      </c>
      <c r="E83" s="31">
        <v>333.33</v>
      </c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</row>
    <row r="84" spans="1:31" s="12" customFormat="1" ht="12.75" x14ac:dyDescent="0.2">
      <c r="A84" s="32" t="s">
        <v>7</v>
      </c>
      <c r="B84" s="13">
        <v>1200</v>
      </c>
      <c r="C84" s="13">
        <v>2800</v>
      </c>
      <c r="D84" s="13">
        <v>4000</v>
      </c>
      <c r="E84" s="33">
        <v>333.33</v>
      </c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</row>
    <row r="85" spans="1:31" s="12" customFormat="1" ht="12.75" x14ac:dyDescent="0.2">
      <c r="A85" s="32" t="s">
        <v>63</v>
      </c>
      <c r="B85" s="13">
        <v>1200</v>
      </c>
      <c r="C85" s="13">
        <v>2800</v>
      </c>
      <c r="D85" s="13">
        <v>4000</v>
      </c>
      <c r="E85" s="33">
        <v>333.33</v>
      </c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</row>
    <row r="86" spans="1:31" s="9" customFormat="1" ht="30" customHeight="1" x14ac:dyDescent="0.2">
      <c r="A86" s="28" t="s">
        <v>64</v>
      </c>
      <c r="B86" s="10">
        <v>8400</v>
      </c>
      <c r="C86" s="10">
        <f>D86-B86</f>
        <v>765</v>
      </c>
      <c r="D86" s="10">
        <f>D87</f>
        <v>9165</v>
      </c>
      <c r="E86" s="41">
        <f>D86/B86*100</f>
        <v>109.10714285714285</v>
      </c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</row>
    <row r="87" spans="1:31" s="15" customFormat="1" ht="25.5" x14ac:dyDescent="0.2">
      <c r="A87" s="30" t="s">
        <v>65</v>
      </c>
      <c r="B87" s="16">
        <v>8400</v>
      </c>
      <c r="C87" s="16">
        <f>D87-B87</f>
        <v>765</v>
      </c>
      <c r="D87" s="16">
        <f>D88+D90+D92+D94+D96+D98</f>
        <v>9165</v>
      </c>
      <c r="E87" s="42">
        <f>E86</f>
        <v>109.10714285714285</v>
      </c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</row>
    <row r="88" spans="1:31" s="12" customFormat="1" ht="12.75" x14ac:dyDescent="0.2">
      <c r="A88" s="32" t="s">
        <v>29</v>
      </c>
      <c r="B88" s="14">
        <v>500</v>
      </c>
      <c r="C88" s="14">
        <v>0</v>
      </c>
      <c r="D88" s="14">
        <v>500</v>
      </c>
      <c r="E88" s="33">
        <v>100</v>
      </c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</row>
    <row r="89" spans="1:31" s="12" customFormat="1" ht="12.75" x14ac:dyDescent="0.2">
      <c r="A89" s="32" t="s">
        <v>66</v>
      </c>
      <c r="B89" s="14">
        <v>500</v>
      </c>
      <c r="C89" s="14">
        <v>0</v>
      </c>
      <c r="D89" s="14">
        <v>500</v>
      </c>
      <c r="E89" s="33">
        <v>100</v>
      </c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</row>
    <row r="90" spans="1:31" s="12" customFormat="1" ht="12.75" x14ac:dyDescent="0.2">
      <c r="A90" s="32" t="s">
        <v>9</v>
      </c>
      <c r="B90" s="14">
        <v>0</v>
      </c>
      <c r="C90" s="13">
        <v>1500</v>
      </c>
      <c r="D90" s="13">
        <v>1500</v>
      </c>
      <c r="E90" s="33">
        <v>0</v>
      </c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</row>
    <row r="91" spans="1:31" s="12" customFormat="1" ht="12.75" x14ac:dyDescent="0.2">
      <c r="A91" s="32" t="s">
        <v>67</v>
      </c>
      <c r="B91" s="14">
        <v>0</v>
      </c>
      <c r="C91" s="13">
        <v>1500</v>
      </c>
      <c r="D91" s="13">
        <v>1500</v>
      </c>
      <c r="E91" s="33">
        <v>0</v>
      </c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</row>
    <row r="92" spans="1:31" s="12" customFormat="1" ht="25.5" x14ac:dyDescent="0.2">
      <c r="A92" s="32" t="s">
        <v>68</v>
      </c>
      <c r="B92" s="13">
        <v>3000</v>
      </c>
      <c r="C92" s="13">
        <v>1000</v>
      </c>
      <c r="D92" s="13">
        <v>4000</v>
      </c>
      <c r="E92" s="33">
        <v>133.33000000000001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</row>
    <row r="93" spans="1:31" s="12" customFormat="1" ht="25.5" x14ac:dyDescent="0.2">
      <c r="A93" s="32" t="s">
        <v>69</v>
      </c>
      <c r="B93" s="13">
        <v>3000</v>
      </c>
      <c r="C93" s="13">
        <v>1000</v>
      </c>
      <c r="D93" s="13">
        <v>4000</v>
      </c>
      <c r="E93" s="33">
        <v>133.33000000000001</v>
      </c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</row>
    <row r="94" spans="1:31" s="12" customFormat="1" ht="12.75" x14ac:dyDescent="0.2">
      <c r="A94" s="32" t="s">
        <v>40</v>
      </c>
      <c r="B94" s="13">
        <v>1900</v>
      </c>
      <c r="C94" s="13">
        <v>-1900</v>
      </c>
      <c r="D94" s="14">
        <v>0</v>
      </c>
      <c r="E94" s="33">
        <v>0</v>
      </c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</row>
    <row r="95" spans="1:31" s="12" customFormat="1" ht="12.75" x14ac:dyDescent="0.2">
      <c r="A95" s="32" t="s">
        <v>70</v>
      </c>
      <c r="B95" s="13">
        <v>1900</v>
      </c>
      <c r="C95" s="13">
        <v>-1900</v>
      </c>
      <c r="D95" s="14">
        <v>0</v>
      </c>
      <c r="E95" s="33">
        <v>0</v>
      </c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</row>
    <row r="96" spans="1:31" s="12" customFormat="1" ht="25.5" x14ac:dyDescent="0.2">
      <c r="A96" s="32" t="s">
        <v>42</v>
      </c>
      <c r="B96" s="13">
        <v>3000</v>
      </c>
      <c r="C96" s="14">
        <v>-600</v>
      </c>
      <c r="D96" s="13">
        <v>2400</v>
      </c>
      <c r="E96" s="33">
        <v>80</v>
      </c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</row>
    <row r="97" spans="1:31" s="12" customFormat="1" ht="25.5" x14ac:dyDescent="0.2">
      <c r="A97" s="32" t="s">
        <v>71</v>
      </c>
      <c r="B97" s="13">
        <v>3000</v>
      </c>
      <c r="C97" s="14">
        <v>-600</v>
      </c>
      <c r="D97" s="13">
        <v>2400</v>
      </c>
      <c r="E97" s="33">
        <v>80</v>
      </c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</row>
    <row r="98" spans="1:31" s="12" customFormat="1" ht="12.75" x14ac:dyDescent="0.2">
      <c r="A98" s="45" t="s">
        <v>136</v>
      </c>
      <c r="B98" s="46"/>
      <c r="C98" s="47">
        <v>765</v>
      </c>
      <c r="D98" s="46">
        <v>765</v>
      </c>
      <c r="E98" s="48">
        <v>0</v>
      </c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</row>
    <row r="99" spans="1:31" s="12" customFormat="1" ht="12.75" x14ac:dyDescent="0.2">
      <c r="A99" s="32" t="s">
        <v>137</v>
      </c>
      <c r="B99" s="13"/>
      <c r="C99" s="14">
        <v>765</v>
      </c>
      <c r="D99" s="13">
        <v>765</v>
      </c>
      <c r="E99" s="33">
        <v>0</v>
      </c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</row>
    <row r="100" spans="1:31" s="9" customFormat="1" ht="30" customHeight="1" x14ac:dyDescent="0.2">
      <c r="A100" s="28" t="s">
        <v>72</v>
      </c>
      <c r="B100" s="10">
        <v>24575</v>
      </c>
      <c r="C100" s="10">
        <f>D100-B100</f>
        <v>-7205.9900000000016</v>
      </c>
      <c r="D100" s="10">
        <v>17369.009999999998</v>
      </c>
      <c r="E100" s="29">
        <v>70.680000000000007</v>
      </c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</row>
    <row r="101" spans="1:31" s="15" customFormat="1" ht="12.75" x14ac:dyDescent="0.2">
      <c r="A101" s="30" t="s">
        <v>73</v>
      </c>
      <c r="B101" s="16">
        <v>24575</v>
      </c>
      <c r="C101" s="16">
        <v>-7205.99</v>
      </c>
      <c r="D101" s="16">
        <v>17369.009999999998</v>
      </c>
      <c r="E101" s="31">
        <v>70.680000000000007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</row>
    <row r="102" spans="1:31" s="15" customFormat="1" ht="12.75" x14ac:dyDescent="0.2">
      <c r="A102" s="30" t="s">
        <v>74</v>
      </c>
      <c r="B102" s="16">
        <v>24575</v>
      </c>
      <c r="C102" s="16">
        <v>-7205.99</v>
      </c>
      <c r="D102" s="16">
        <v>17369.009999999998</v>
      </c>
      <c r="E102" s="31">
        <v>70.680000000000007</v>
      </c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</row>
    <row r="103" spans="1:31" s="12" customFormat="1" ht="12.75" x14ac:dyDescent="0.2">
      <c r="A103" s="32" t="s">
        <v>27</v>
      </c>
      <c r="B103" s="13">
        <v>8000</v>
      </c>
      <c r="C103" s="13">
        <v>-8000</v>
      </c>
      <c r="D103" s="14">
        <v>0</v>
      </c>
      <c r="E103" s="33">
        <v>0</v>
      </c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</row>
    <row r="104" spans="1:31" s="12" customFormat="1" ht="12.75" x14ac:dyDescent="0.2">
      <c r="A104" s="32" t="s">
        <v>75</v>
      </c>
      <c r="B104" s="13">
        <v>8000</v>
      </c>
      <c r="C104" s="13">
        <v>-8000</v>
      </c>
      <c r="D104" s="14">
        <v>0</v>
      </c>
      <c r="E104" s="33">
        <v>0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</row>
    <row r="105" spans="1:31" s="12" customFormat="1" ht="12.75" x14ac:dyDescent="0.2">
      <c r="A105" s="32" t="s">
        <v>31</v>
      </c>
      <c r="B105" s="13">
        <v>1400</v>
      </c>
      <c r="C105" s="13">
        <v>-1400</v>
      </c>
      <c r="D105" s="14">
        <v>0</v>
      </c>
      <c r="E105" s="33">
        <v>0</v>
      </c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</row>
    <row r="106" spans="1:31" s="12" customFormat="1" ht="12.75" x14ac:dyDescent="0.2">
      <c r="A106" s="32" t="s">
        <v>76</v>
      </c>
      <c r="B106" s="13">
        <v>1400</v>
      </c>
      <c r="C106" s="13">
        <v>-1400</v>
      </c>
      <c r="D106" s="14">
        <v>0</v>
      </c>
      <c r="E106" s="33">
        <v>0</v>
      </c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</row>
    <row r="107" spans="1:31" s="12" customFormat="1" ht="12.75" x14ac:dyDescent="0.2">
      <c r="A107" s="32" t="s">
        <v>7</v>
      </c>
      <c r="B107" s="14">
        <v>600</v>
      </c>
      <c r="C107" s="13">
        <v>5400</v>
      </c>
      <c r="D107" s="13">
        <v>6000</v>
      </c>
      <c r="E107" s="34">
        <v>1000</v>
      </c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</row>
    <row r="108" spans="1:31" s="12" customFormat="1" ht="12.75" x14ac:dyDescent="0.2">
      <c r="A108" s="32" t="s">
        <v>77</v>
      </c>
      <c r="B108" s="14">
        <v>600</v>
      </c>
      <c r="C108" s="13">
        <v>5400</v>
      </c>
      <c r="D108" s="13">
        <v>6000</v>
      </c>
      <c r="E108" s="34">
        <v>1000</v>
      </c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</row>
    <row r="109" spans="1:31" s="12" customFormat="1" ht="12.75" x14ac:dyDescent="0.2">
      <c r="A109" s="32" t="s">
        <v>11</v>
      </c>
      <c r="B109" s="13">
        <v>10000</v>
      </c>
      <c r="C109" s="14">
        <v>-630.99</v>
      </c>
      <c r="D109" s="13">
        <v>9369.01</v>
      </c>
      <c r="E109" s="33">
        <v>93.69</v>
      </c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</row>
    <row r="110" spans="1:31" s="12" customFormat="1" ht="12.75" x14ac:dyDescent="0.2">
      <c r="A110" s="32" t="s">
        <v>78</v>
      </c>
      <c r="B110" s="13">
        <v>10000</v>
      </c>
      <c r="C110" s="14">
        <v>-630.99</v>
      </c>
      <c r="D110" s="13">
        <v>9369.01</v>
      </c>
      <c r="E110" s="33">
        <v>93.69</v>
      </c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</row>
    <row r="111" spans="1:31" s="12" customFormat="1" ht="12.75" x14ac:dyDescent="0.2">
      <c r="A111" s="32" t="s">
        <v>13</v>
      </c>
      <c r="B111" s="13">
        <v>4575</v>
      </c>
      <c r="C111" s="13">
        <v>-2575</v>
      </c>
      <c r="D111" s="13">
        <v>2000</v>
      </c>
      <c r="E111" s="33">
        <v>43.72</v>
      </c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</row>
    <row r="112" spans="1:31" s="12" customFormat="1" ht="12.75" x14ac:dyDescent="0.2">
      <c r="A112" s="32" t="s">
        <v>79</v>
      </c>
      <c r="B112" s="13">
        <v>4575</v>
      </c>
      <c r="C112" s="13">
        <v>-2575</v>
      </c>
      <c r="D112" s="13">
        <v>2000</v>
      </c>
      <c r="E112" s="33">
        <v>43.72</v>
      </c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</row>
    <row r="113" spans="1:31" s="9" customFormat="1" ht="36" customHeight="1" x14ac:dyDescent="0.2">
      <c r="A113" s="28" t="s">
        <v>80</v>
      </c>
      <c r="B113" s="10">
        <v>2000</v>
      </c>
      <c r="C113" s="11">
        <v>300</v>
      </c>
      <c r="D113" s="10">
        <v>2300</v>
      </c>
      <c r="E113" s="29">
        <v>115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</row>
    <row r="114" spans="1:31" s="12" customFormat="1" ht="12.75" x14ac:dyDescent="0.2">
      <c r="A114" s="32" t="s">
        <v>25</v>
      </c>
      <c r="B114" s="13">
        <v>2000</v>
      </c>
      <c r="C114" s="14">
        <v>300</v>
      </c>
      <c r="D114" s="13">
        <v>2300</v>
      </c>
      <c r="E114" s="33">
        <v>115</v>
      </c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</row>
    <row r="115" spans="1:31" s="15" customFormat="1" ht="12.75" x14ac:dyDescent="0.2">
      <c r="A115" s="30" t="s">
        <v>73</v>
      </c>
      <c r="B115" s="16">
        <v>2000</v>
      </c>
      <c r="C115" s="17">
        <v>300</v>
      </c>
      <c r="D115" s="16">
        <v>2300</v>
      </c>
      <c r="E115" s="31">
        <v>115</v>
      </c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</row>
    <row r="116" spans="1:31" s="12" customFormat="1" ht="12.75" x14ac:dyDescent="0.2">
      <c r="A116" s="32" t="s">
        <v>9</v>
      </c>
      <c r="B116" s="13">
        <v>2000</v>
      </c>
      <c r="C116" s="14">
        <v>300</v>
      </c>
      <c r="D116" s="13">
        <v>2300</v>
      </c>
      <c r="E116" s="33">
        <v>115</v>
      </c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</row>
    <row r="117" spans="1:31" s="12" customFormat="1" ht="12.75" x14ac:dyDescent="0.2">
      <c r="A117" s="32" t="s">
        <v>81</v>
      </c>
      <c r="B117" s="13">
        <v>2000</v>
      </c>
      <c r="C117" s="14">
        <v>300</v>
      </c>
      <c r="D117" s="13">
        <v>2300</v>
      </c>
      <c r="E117" s="33">
        <v>115</v>
      </c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</row>
    <row r="118" spans="1:31" s="12" customFormat="1" ht="12.75" x14ac:dyDescent="0.2">
      <c r="A118" s="32" t="s">
        <v>82</v>
      </c>
      <c r="B118" s="13">
        <v>2000</v>
      </c>
      <c r="C118" s="14">
        <v>300</v>
      </c>
      <c r="D118" s="13">
        <v>2300</v>
      </c>
      <c r="E118" s="33">
        <v>115</v>
      </c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</row>
    <row r="119" spans="1:31" s="7" customFormat="1" ht="34.5" customHeight="1" x14ac:dyDescent="0.2">
      <c r="A119" s="26" t="s">
        <v>83</v>
      </c>
      <c r="B119" s="8">
        <v>23750</v>
      </c>
      <c r="C119" s="8">
        <f>D119-B119</f>
        <v>-2550</v>
      </c>
      <c r="D119" s="8">
        <v>21200</v>
      </c>
      <c r="E119" s="27">
        <v>89.26</v>
      </c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</row>
    <row r="120" spans="1:31" s="9" customFormat="1" ht="38.25" customHeight="1" x14ac:dyDescent="0.2">
      <c r="A120" s="28" t="s">
        <v>84</v>
      </c>
      <c r="B120" s="10">
        <v>23750</v>
      </c>
      <c r="C120" s="10">
        <v>-2550</v>
      </c>
      <c r="D120" s="10">
        <v>21200</v>
      </c>
      <c r="E120" s="29">
        <v>89.26</v>
      </c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</row>
    <row r="121" spans="1:31" s="15" customFormat="1" ht="12.75" x14ac:dyDescent="0.2">
      <c r="A121" s="30" t="s">
        <v>46</v>
      </c>
      <c r="B121" s="16">
        <v>4200</v>
      </c>
      <c r="C121" s="16">
        <f>D121-B121</f>
        <v>1800</v>
      </c>
      <c r="D121" s="16">
        <v>6000</v>
      </c>
      <c r="E121" s="31">
        <v>142.86000000000001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</row>
    <row r="122" spans="1:31" s="12" customFormat="1" ht="12.75" x14ac:dyDescent="0.2">
      <c r="A122" s="32" t="s">
        <v>27</v>
      </c>
      <c r="B122" s="13">
        <v>2000</v>
      </c>
      <c r="C122" s="13">
        <v>1700</v>
      </c>
      <c r="D122" s="13">
        <v>3700</v>
      </c>
      <c r="E122" s="33">
        <v>185</v>
      </c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</row>
    <row r="123" spans="1:31" s="12" customFormat="1" ht="12.75" x14ac:dyDescent="0.2">
      <c r="A123" s="32" t="s">
        <v>85</v>
      </c>
      <c r="B123" s="13">
        <v>2000</v>
      </c>
      <c r="C123" s="13">
        <v>1700</v>
      </c>
      <c r="D123" s="13">
        <v>3700</v>
      </c>
      <c r="E123" s="33">
        <v>185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</row>
    <row r="124" spans="1:31" s="12" customFormat="1" ht="12.75" x14ac:dyDescent="0.2">
      <c r="A124" s="32" t="s">
        <v>29</v>
      </c>
      <c r="B124" s="14">
        <v>800</v>
      </c>
      <c r="C124" s="14">
        <v>0</v>
      </c>
      <c r="D124" s="14">
        <v>800</v>
      </c>
      <c r="E124" s="33">
        <v>100</v>
      </c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</row>
    <row r="125" spans="1:31" s="12" customFormat="1" ht="12.75" x14ac:dyDescent="0.2">
      <c r="A125" s="32" t="s">
        <v>86</v>
      </c>
      <c r="B125" s="14">
        <v>800</v>
      </c>
      <c r="C125" s="14">
        <v>0</v>
      </c>
      <c r="D125" s="14">
        <v>800</v>
      </c>
      <c r="E125" s="33">
        <v>100</v>
      </c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</row>
    <row r="126" spans="1:31" s="12" customFormat="1" ht="12.75" x14ac:dyDescent="0.2">
      <c r="A126" s="32" t="s">
        <v>31</v>
      </c>
      <c r="B126" s="14">
        <v>400</v>
      </c>
      <c r="C126" s="14">
        <v>300</v>
      </c>
      <c r="D126" s="14">
        <v>700</v>
      </c>
      <c r="E126" s="33">
        <v>175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</row>
    <row r="127" spans="1:31" s="12" customFormat="1" ht="12.75" x14ac:dyDescent="0.2">
      <c r="A127" s="32" t="s">
        <v>87</v>
      </c>
      <c r="B127" s="14">
        <v>400</v>
      </c>
      <c r="C127" s="14">
        <v>300</v>
      </c>
      <c r="D127" s="14">
        <v>700</v>
      </c>
      <c r="E127" s="33">
        <v>175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</row>
    <row r="128" spans="1:31" s="12" customFormat="1" ht="12.75" x14ac:dyDescent="0.2">
      <c r="A128" s="32" t="s">
        <v>7</v>
      </c>
      <c r="B128" s="13">
        <v>1000</v>
      </c>
      <c r="C128" s="14">
        <v>-200</v>
      </c>
      <c r="D128" s="14">
        <v>800</v>
      </c>
      <c r="E128" s="33">
        <v>80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</row>
    <row r="129" spans="1:31" s="12" customFormat="1" ht="12.75" x14ac:dyDescent="0.2">
      <c r="A129" s="32" t="s">
        <v>88</v>
      </c>
      <c r="B129" s="13">
        <v>1000</v>
      </c>
      <c r="C129" s="14">
        <v>-200</v>
      </c>
      <c r="D129" s="14">
        <v>800</v>
      </c>
      <c r="E129" s="33">
        <v>80</v>
      </c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</row>
    <row r="130" spans="1:31" s="15" customFormat="1" ht="12.75" x14ac:dyDescent="0.2">
      <c r="A130" s="30" t="s">
        <v>6</v>
      </c>
      <c r="B130" s="16">
        <v>3350</v>
      </c>
      <c r="C130" s="17">
        <v>50</v>
      </c>
      <c r="D130" s="16">
        <v>3400</v>
      </c>
      <c r="E130" s="31">
        <v>101.49</v>
      </c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</row>
    <row r="131" spans="1:31" s="12" customFormat="1" ht="12.75" x14ac:dyDescent="0.2">
      <c r="A131" s="32" t="s">
        <v>27</v>
      </c>
      <c r="B131" s="13">
        <v>1800</v>
      </c>
      <c r="C131" s="14">
        <v>-400</v>
      </c>
      <c r="D131" s="13">
        <v>1400</v>
      </c>
      <c r="E131" s="33">
        <v>77.78</v>
      </c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</row>
    <row r="132" spans="1:31" s="12" customFormat="1" ht="12.75" x14ac:dyDescent="0.2">
      <c r="A132" s="32" t="s">
        <v>89</v>
      </c>
      <c r="B132" s="13">
        <v>1800</v>
      </c>
      <c r="C132" s="14">
        <v>-400</v>
      </c>
      <c r="D132" s="13">
        <v>1400</v>
      </c>
      <c r="E132" s="33">
        <v>77.78</v>
      </c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</row>
    <row r="133" spans="1:31" s="12" customFormat="1" ht="12.75" x14ac:dyDescent="0.2">
      <c r="A133" s="32" t="s">
        <v>29</v>
      </c>
      <c r="B133" s="14">
        <v>500</v>
      </c>
      <c r="C133" s="14">
        <v>300</v>
      </c>
      <c r="D133" s="14">
        <v>800</v>
      </c>
      <c r="E133" s="33">
        <v>160</v>
      </c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</row>
    <row r="134" spans="1:31" s="12" customFormat="1" ht="12.75" x14ac:dyDescent="0.2">
      <c r="A134" s="32" t="s">
        <v>90</v>
      </c>
      <c r="B134" s="14">
        <v>500</v>
      </c>
      <c r="C134" s="14">
        <v>300</v>
      </c>
      <c r="D134" s="14">
        <v>800</v>
      </c>
      <c r="E134" s="33">
        <v>160</v>
      </c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</row>
    <row r="135" spans="1:31" s="12" customFormat="1" ht="12.75" x14ac:dyDescent="0.2">
      <c r="A135" s="32" t="s">
        <v>31</v>
      </c>
      <c r="B135" s="14">
        <v>500</v>
      </c>
      <c r="C135" s="14">
        <v>-200</v>
      </c>
      <c r="D135" s="14">
        <v>300</v>
      </c>
      <c r="E135" s="33">
        <v>60</v>
      </c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</row>
    <row r="136" spans="1:31" s="12" customFormat="1" ht="12.75" x14ac:dyDescent="0.2">
      <c r="A136" s="32" t="s">
        <v>91</v>
      </c>
      <c r="B136" s="14">
        <v>500</v>
      </c>
      <c r="C136" s="14">
        <v>-200</v>
      </c>
      <c r="D136" s="14">
        <v>300</v>
      </c>
      <c r="E136" s="33">
        <v>60</v>
      </c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</row>
    <row r="137" spans="1:31" s="12" customFormat="1" ht="12.75" x14ac:dyDescent="0.2">
      <c r="A137" s="32" t="s">
        <v>7</v>
      </c>
      <c r="B137" s="14">
        <v>500</v>
      </c>
      <c r="C137" s="14">
        <v>350</v>
      </c>
      <c r="D137" s="14">
        <v>850</v>
      </c>
      <c r="E137" s="33">
        <v>170</v>
      </c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</row>
    <row r="138" spans="1:31" s="12" customFormat="1" ht="12.75" x14ac:dyDescent="0.2">
      <c r="A138" s="32" t="s">
        <v>92</v>
      </c>
      <c r="B138" s="14">
        <v>500</v>
      </c>
      <c r="C138" s="14">
        <v>350</v>
      </c>
      <c r="D138" s="14">
        <v>850</v>
      </c>
      <c r="E138" s="33">
        <v>170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</row>
    <row r="139" spans="1:31" s="12" customFormat="1" ht="12.75" x14ac:dyDescent="0.2">
      <c r="A139" s="32" t="s">
        <v>11</v>
      </c>
      <c r="B139" s="14">
        <v>50</v>
      </c>
      <c r="C139" s="14">
        <v>0</v>
      </c>
      <c r="D139" s="14">
        <v>50</v>
      </c>
      <c r="E139" s="33">
        <v>100</v>
      </c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</row>
    <row r="140" spans="1:31" s="12" customFormat="1" ht="12.75" x14ac:dyDescent="0.2">
      <c r="A140" s="32" t="s">
        <v>93</v>
      </c>
      <c r="B140" s="14">
        <v>50</v>
      </c>
      <c r="C140" s="14">
        <v>0</v>
      </c>
      <c r="D140" s="14">
        <v>50</v>
      </c>
      <c r="E140" s="33">
        <v>100</v>
      </c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</row>
    <row r="141" spans="1:31" s="15" customFormat="1" ht="12.75" x14ac:dyDescent="0.2">
      <c r="A141" s="30" t="s">
        <v>73</v>
      </c>
      <c r="B141" s="16">
        <v>16200</v>
      </c>
      <c r="C141" s="16">
        <v>-4400</v>
      </c>
      <c r="D141" s="16">
        <v>11800</v>
      </c>
      <c r="E141" s="31">
        <v>72.84</v>
      </c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</row>
    <row r="142" spans="1:31" s="12" customFormat="1" ht="12.75" x14ac:dyDescent="0.2">
      <c r="A142" s="32" t="s">
        <v>27</v>
      </c>
      <c r="B142" s="13">
        <v>9500</v>
      </c>
      <c r="C142" s="13">
        <v>-1500</v>
      </c>
      <c r="D142" s="13">
        <v>8000</v>
      </c>
      <c r="E142" s="33">
        <v>84.21</v>
      </c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</row>
    <row r="143" spans="1:31" s="12" customFormat="1" ht="12.75" x14ac:dyDescent="0.2">
      <c r="A143" s="32" t="s">
        <v>94</v>
      </c>
      <c r="B143" s="13">
        <v>9500</v>
      </c>
      <c r="C143" s="13">
        <v>-1500</v>
      </c>
      <c r="D143" s="13">
        <v>8000</v>
      </c>
      <c r="E143" s="33">
        <v>84.21</v>
      </c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</row>
    <row r="144" spans="1:31" s="12" customFormat="1" ht="12.75" x14ac:dyDescent="0.2">
      <c r="A144" s="32" t="s">
        <v>29</v>
      </c>
      <c r="B144" s="13">
        <v>2300</v>
      </c>
      <c r="C144" s="13">
        <v>-1300</v>
      </c>
      <c r="D144" s="13">
        <v>1000</v>
      </c>
      <c r="E144" s="33">
        <v>43.48</v>
      </c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</row>
    <row r="145" spans="1:31" s="12" customFormat="1" ht="12.75" x14ac:dyDescent="0.2">
      <c r="A145" s="32" t="s">
        <v>95</v>
      </c>
      <c r="B145" s="13">
        <v>2300</v>
      </c>
      <c r="C145" s="13">
        <v>-1300</v>
      </c>
      <c r="D145" s="13">
        <v>1000</v>
      </c>
      <c r="E145" s="33">
        <v>43.48</v>
      </c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</row>
    <row r="146" spans="1:31" s="12" customFormat="1" ht="12.75" x14ac:dyDescent="0.2">
      <c r="A146" s="32" t="s">
        <v>31</v>
      </c>
      <c r="B146" s="13">
        <v>2300</v>
      </c>
      <c r="C146" s="14">
        <v>-800</v>
      </c>
      <c r="D146" s="13">
        <v>1500</v>
      </c>
      <c r="E146" s="33">
        <v>65.22</v>
      </c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</row>
    <row r="147" spans="1:31" s="12" customFormat="1" ht="12.75" x14ac:dyDescent="0.2">
      <c r="A147" s="32" t="s">
        <v>96</v>
      </c>
      <c r="B147" s="13">
        <v>2300</v>
      </c>
      <c r="C147" s="14">
        <v>-800</v>
      </c>
      <c r="D147" s="13">
        <v>1500</v>
      </c>
      <c r="E147" s="33">
        <v>65.22</v>
      </c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</row>
    <row r="148" spans="1:31" s="12" customFormat="1" ht="12.75" x14ac:dyDescent="0.2">
      <c r="A148" s="32" t="s">
        <v>7</v>
      </c>
      <c r="B148" s="13">
        <v>1800</v>
      </c>
      <c r="C148" s="14">
        <v>-800</v>
      </c>
      <c r="D148" s="13">
        <v>1000</v>
      </c>
      <c r="E148" s="33">
        <v>55.56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</row>
    <row r="149" spans="1:31" s="12" customFormat="1" ht="12.75" x14ac:dyDescent="0.2">
      <c r="A149" s="32" t="s">
        <v>97</v>
      </c>
      <c r="B149" s="13">
        <v>1800</v>
      </c>
      <c r="C149" s="14">
        <v>-800</v>
      </c>
      <c r="D149" s="13">
        <v>1000</v>
      </c>
      <c r="E149" s="33">
        <v>55.56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</row>
    <row r="150" spans="1:31" s="12" customFormat="1" ht="12.75" x14ac:dyDescent="0.2">
      <c r="A150" s="32" t="s">
        <v>11</v>
      </c>
      <c r="B150" s="14">
        <v>300</v>
      </c>
      <c r="C150" s="14">
        <v>0</v>
      </c>
      <c r="D150" s="14">
        <v>300</v>
      </c>
      <c r="E150" s="33">
        <v>100</v>
      </c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</row>
    <row r="151" spans="1:31" s="12" customFormat="1" ht="12.75" x14ac:dyDescent="0.2">
      <c r="A151" s="32" t="s">
        <v>98</v>
      </c>
      <c r="B151" s="14">
        <v>300</v>
      </c>
      <c r="C151" s="14">
        <v>0</v>
      </c>
      <c r="D151" s="14">
        <v>300</v>
      </c>
      <c r="E151" s="33">
        <v>100</v>
      </c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</row>
    <row r="152" spans="1:31" s="7" customFormat="1" ht="39" customHeight="1" x14ac:dyDescent="0.2">
      <c r="A152" s="26" t="s">
        <v>99</v>
      </c>
      <c r="B152" s="8">
        <v>824124</v>
      </c>
      <c r="C152" s="8">
        <f>C153</f>
        <v>56876</v>
      </c>
      <c r="D152" s="8">
        <f>D154</f>
        <v>881000</v>
      </c>
      <c r="E152" s="40">
        <f>D152/B152*100</f>
        <v>106.90138862598346</v>
      </c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</row>
    <row r="153" spans="1:31" s="9" customFormat="1" ht="18.75" customHeight="1" x14ac:dyDescent="0.2">
      <c r="A153" s="28" t="s">
        <v>100</v>
      </c>
      <c r="B153" s="10">
        <v>824124</v>
      </c>
      <c r="C153" s="10">
        <f>D153-B153</f>
        <v>56876</v>
      </c>
      <c r="D153" s="10">
        <f>D154</f>
        <v>881000</v>
      </c>
      <c r="E153" s="41">
        <f>E152</f>
        <v>106.90138862598346</v>
      </c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</row>
    <row r="154" spans="1:31" s="15" customFormat="1" ht="12.75" x14ac:dyDescent="0.2">
      <c r="A154" s="30" t="s">
        <v>46</v>
      </c>
      <c r="B154" s="16">
        <v>824124</v>
      </c>
      <c r="C154" s="16">
        <f>D154-B154</f>
        <v>56876</v>
      </c>
      <c r="D154" s="16">
        <f>D157+D156</f>
        <v>881000</v>
      </c>
      <c r="E154" s="42">
        <f>E153</f>
        <v>106.90138862598346</v>
      </c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</row>
    <row r="155" spans="1:31" s="12" customFormat="1" ht="12.75" x14ac:dyDescent="0.2">
      <c r="A155" s="32" t="s">
        <v>101</v>
      </c>
      <c r="B155" s="13">
        <v>824124</v>
      </c>
      <c r="C155" s="13">
        <f>D155-B155</f>
        <v>23876</v>
      </c>
      <c r="D155" s="13">
        <f>D156</f>
        <v>848000</v>
      </c>
      <c r="E155" s="43">
        <f>D155/B155*100</f>
        <v>102.89713683863108</v>
      </c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</row>
    <row r="156" spans="1:31" s="12" customFormat="1" ht="25.5" x14ac:dyDescent="0.2">
      <c r="A156" s="32" t="s">
        <v>102</v>
      </c>
      <c r="B156" s="13">
        <v>824124</v>
      </c>
      <c r="C156" s="13">
        <f>D156-B156</f>
        <v>23876</v>
      </c>
      <c r="D156" s="13">
        <v>848000</v>
      </c>
      <c r="E156" s="43">
        <f>E155</f>
        <v>102.89713683863108</v>
      </c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</row>
    <row r="157" spans="1:31" s="12" customFormat="1" ht="12.75" x14ac:dyDescent="0.2">
      <c r="A157" s="45" t="s">
        <v>133</v>
      </c>
      <c r="B157" s="46">
        <v>0</v>
      </c>
      <c r="C157" s="47">
        <v>33000</v>
      </c>
      <c r="D157" s="46">
        <v>33000</v>
      </c>
      <c r="E157" s="48">
        <v>0</v>
      </c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</row>
    <row r="158" spans="1:31" s="7" customFormat="1" ht="23.25" customHeight="1" x14ac:dyDescent="0.2">
      <c r="A158" s="26" t="s">
        <v>103</v>
      </c>
      <c r="B158" s="8">
        <v>2534420</v>
      </c>
      <c r="C158" s="8">
        <f>C159+C173</f>
        <v>-1164208.3799999999</v>
      </c>
      <c r="D158" s="8">
        <f>D159</f>
        <v>1370211.6199999999</v>
      </c>
      <c r="E158" s="40">
        <f>D158/B158*100</f>
        <v>54.064110131706656</v>
      </c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</row>
    <row r="159" spans="1:31" s="9" customFormat="1" ht="22.5" customHeight="1" x14ac:dyDescent="0.2">
      <c r="A159" s="28" t="s">
        <v>104</v>
      </c>
      <c r="B159" s="10">
        <v>1288670</v>
      </c>
      <c r="C159" s="10">
        <f>C160+C164+C168</f>
        <v>81541.62000000001</v>
      </c>
      <c r="D159" s="10">
        <f>D160+D164+D168</f>
        <v>1370211.6199999999</v>
      </c>
      <c r="E159" s="41">
        <f>D159/B159*100</f>
        <v>106.32757959756958</v>
      </c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</row>
    <row r="160" spans="1:31" s="15" customFormat="1" ht="12.75" x14ac:dyDescent="0.2">
      <c r="A160" s="30" t="s">
        <v>46</v>
      </c>
      <c r="B160" s="16">
        <v>5670</v>
      </c>
      <c r="C160" s="16">
        <f>C161+C163</f>
        <v>2330</v>
      </c>
      <c r="D160" s="16">
        <f>D161+D163</f>
        <v>8000</v>
      </c>
      <c r="E160" s="42">
        <f>D160/B160*100</f>
        <v>141.09347442680775</v>
      </c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</row>
    <row r="161" spans="1:31" s="12" customFormat="1" ht="12.75" x14ac:dyDescent="0.2">
      <c r="A161" s="32" t="s">
        <v>11</v>
      </c>
      <c r="B161" s="13">
        <v>5670</v>
      </c>
      <c r="C161" s="13">
        <f>C162</f>
        <v>330</v>
      </c>
      <c r="D161" s="13">
        <f>D162</f>
        <v>6000</v>
      </c>
      <c r="E161" s="43">
        <f>D161/B161*100</f>
        <v>105.82010582010581</v>
      </c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</row>
    <row r="162" spans="1:31" s="12" customFormat="1" ht="12.75" x14ac:dyDescent="0.2">
      <c r="A162" s="32" t="s">
        <v>105</v>
      </c>
      <c r="B162" s="13">
        <v>5670</v>
      </c>
      <c r="C162" s="13">
        <f>D162-B162</f>
        <v>330</v>
      </c>
      <c r="D162" s="13">
        <v>6000</v>
      </c>
      <c r="E162" s="43">
        <f>E161</f>
        <v>105.82010582010581</v>
      </c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</row>
    <row r="163" spans="1:31" s="12" customFormat="1" ht="12.75" x14ac:dyDescent="0.2">
      <c r="A163" s="32" t="s">
        <v>13</v>
      </c>
      <c r="B163" s="13">
        <v>0</v>
      </c>
      <c r="C163" s="14">
        <v>2000</v>
      </c>
      <c r="D163" s="13">
        <v>2000</v>
      </c>
      <c r="E163" s="33">
        <v>0</v>
      </c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</row>
    <row r="164" spans="1:31" s="15" customFormat="1" ht="25.5" x14ac:dyDescent="0.2">
      <c r="A164" s="30" t="s">
        <v>65</v>
      </c>
      <c r="B164" s="16">
        <v>83000</v>
      </c>
      <c r="C164" s="16">
        <f>C165+C167</f>
        <v>6305.9600000000064</v>
      </c>
      <c r="D164" s="16">
        <v>89305.96</v>
      </c>
      <c r="E164" s="31">
        <v>107.6</v>
      </c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</row>
    <row r="165" spans="1:31" s="12" customFormat="1" ht="12.75" x14ac:dyDescent="0.2">
      <c r="A165" s="32" t="s">
        <v>101</v>
      </c>
      <c r="B165" s="13">
        <v>83000</v>
      </c>
      <c r="C165" s="13">
        <f>D165-B165</f>
        <v>6085.9600000000064</v>
      </c>
      <c r="D165" s="13">
        <v>89085.96</v>
      </c>
      <c r="E165" s="33">
        <v>107.6</v>
      </c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</row>
    <row r="166" spans="1:31" s="12" customFormat="1" ht="25.5" x14ac:dyDescent="0.2">
      <c r="A166" s="32" t="s">
        <v>106</v>
      </c>
      <c r="B166" s="13">
        <v>83000</v>
      </c>
      <c r="C166" s="13">
        <f>D166-B166</f>
        <v>6085.9600000000064</v>
      </c>
      <c r="D166" s="13">
        <v>89085.96</v>
      </c>
      <c r="E166" s="33">
        <v>107.6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</row>
    <row r="167" spans="1:31" s="12" customFormat="1" ht="12.75" x14ac:dyDescent="0.2">
      <c r="A167" s="32" t="s">
        <v>134</v>
      </c>
      <c r="B167" s="13"/>
      <c r="C167" s="13">
        <v>220</v>
      </c>
      <c r="D167" s="13">
        <v>220</v>
      </c>
      <c r="E167" s="33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</row>
    <row r="168" spans="1:31" s="15" customFormat="1" ht="12.75" x14ac:dyDescent="0.2">
      <c r="A168" s="30" t="s">
        <v>73</v>
      </c>
      <c r="B168" s="16">
        <v>1200000</v>
      </c>
      <c r="C168" s="16">
        <v>72905.66</v>
      </c>
      <c r="D168" s="16">
        <v>1272905.6599999999</v>
      </c>
      <c r="E168" s="31">
        <v>106.08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</row>
    <row r="169" spans="1:31" s="15" customFormat="1" ht="12.75" x14ac:dyDescent="0.2">
      <c r="A169" s="30" t="s">
        <v>74</v>
      </c>
      <c r="B169" s="16">
        <v>1200000</v>
      </c>
      <c r="C169" s="16">
        <f>D169-B169</f>
        <v>72905.659999999916</v>
      </c>
      <c r="D169" s="16">
        <f>D170+D171</f>
        <v>1272905.6599999999</v>
      </c>
      <c r="E169" s="31">
        <v>106.08</v>
      </c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</row>
    <row r="170" spans="1:31" s="12" customFormat="1" ht="12.75" x14ac:dyDescent="0.2">
      <c r="A170" s="32" t="s">
        <v>101</v>
      </c>
      <c r="B170" s="13">
        <v>1200000</v>
      </c>
      <c r="C170" s="13">
        <f>C171+C172</f>
        <v>72905.659999999916</v>
      </c>
      <c r="D170" s="13">
        <v>1271125.6599999999</v>
      </c>
      <c r="E170" s="33">
        <v>106.08</v>
      </c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</row>
    <row r="171" spans="1:31" s="12" customFormat="1" ht="12.75" x14ac:dyDescent="0.2">
      <c r="A171" s="32" t="s">
        <v>135</v>
      </c>
      <c r="B171" s="13"/>
      <c r="C171" s="13">
        <v>1780</v>
      </c>
      <c r="D171" s="13">
        <v>1780</v>
      </c>
      <c r="E171" s="33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</row>
    <row r="172" spans="1:31" s="12" customFormat="1" ht="12.75" x14ac:dyDescent="0.2">
      <c r="A172" s="32" t="s">
        <v>107</v>
      </c>
      <c r="B172" s="13">
        <v>1200000</v>
      </c>
      <c r="C172" s="13">
        <f>D172-B172</f>
        <v>71125.659999999916</v>
      </c>
      <c r="D172" s="13">
        <v>1271125.6599999999</v>
      </c>
      <c r="E172" s="33">
        <v>106.08</v>
      </c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</row>
    <row r="173" spans="1:31" s="9" customFormat="1" ht="21.75" customHeight="1" x14ac:dyDescent="0.2">
      <c r="A173" s="28" t="s">
        <v>108</v>
      </c>
      <c r="B173" s="10">
        <v>1245750</v>
      </c>
      <c r="C173" s="10">
        <v>-1245750</v>
      </c>
      <c r="D173" s="11">
        <v>0</v>
      </c>
      <c r="E173" s="29">
        <v>0</v>
      </c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</row>
    <row r="174" spans="1:31" s="15" customFormat="1" ht="25.5" x14ac:dyDescent="0.2">
      <c r="A174" s="30" t="s">
        <v>65</v>
      </c>
      <c r="B174" s="16">
        <v>182300</v>
      </c>
      <c r="C174" s="16">
        <v>-182300</v>
      </c>
      <c r="D174" s="17">
        <v>0</v>
      </c>
      <c r="E174" s="31">
        <v>0</v>
      </c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</row>
    <row r="175" spans="1:31" s="12" customFormat="1" ht="12.75" x14ac:dyDescent="0.2">
      <c r="A175" s="32" t="s">
        <v>7</v>
      </c>
      <c r="B175" s="13">
        <v>10500</v>
      </c>
      <c r="C175" s="13">
        <v>-10500</v>
      </c>
      <c r="D175" s="14">
        <v>0</v>
      </c>
      <c r="E175" s="33">
        <v>0</v>
      </c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</row>
    <row r="176" spans="1:31" s="12" customFormat="1" ht="12.75" x14ac:dyDescent="0.2">
      <c r="A176" s="32" t="s">
        <v>109</v>
      </c>
      <c r="B176" s="13">
        <v>10500</v>
      </c>
      <c r="C176" s="13">
        <v>-10500</v>
      </c>
      <c r="D176" s="14">
        <v>0</v>
      </c>
      <c r="E176" s="33">
        <v>0</v>
      </c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</row>
    <row r="177" spans="1:31" s="12" customFormat="1" ht="12.75" x14ac:dyDescent="0.2">
      <c r="A177" s="32" t="s">
        <v>9</v>
      </c>
      <c r="B177" s="13">
        <v>37000</v>
      </c>
      <c r="C177" s="13">
        <v>-37000</v>
      </c>
      <c r="D177" s="14">
        <v>0</v>
      </c>
      <c r="E177" s="33">
        <v>0</v>
      </c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</row>
    <row r="178" spans="1:31" s="12" customFormat="1" ht="12.75" x14ac:dyDescent="0.2">
      <c r="A178" s="32" t="s">
        <v>110</v>
      </c>
      <c r="B178" s="13">
        <v>37000</v>
      </c>
      <c r="C178" s="13">
        <v>-37000</v>
      </c>
      <c r="D178" s="14">
        <v>0</v>
      </c>
      <c r="E178" s="33">
        <v>0</v>
      </c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</row>
    <row r="179" spans="1:31" s="12" customFormat="1" ht="12.75" x14ac:dyDescent="0.2">
      <c r="A179" s="32" t="s">
        <v>11</v>
      </c>
      <c r="B179" s="14">
        <v>300</v>
      </c>
      <c r="C179" s="14">
        <v>-300</v>
      </c>
      <c r="D179" s="14">
        <v>0</v>
      </c>
      <c r="E179" s="33">
        <v>0</v>
      </c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</row>
    <row r="180" spans="1:31" s="12" customFormat="1" ht="12.75" x14ac:dyDescent="0.2">
      <c r="A180" s="32" t="s">
        <v>111</v>
      </c>
      <c r="B180" s="14">
        <v>300</v>
      </c>
      <c r="C180" s="14">
        <v>-300</v>
      </c>
      <c r="D180" s="14">
        <v>0</v>
      </c>
      <c r="E180" s="33">
        <v>0</v>
      </c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</row>
    <row r="181" spans="1:31" s="12" customFormat="1" ht="12.75" x14ac:dyDescent="0.2">
      <c r="A181" s="32" t="s">
        <v>13</v>
      </c>
      <c r="B181" s="14">
        <v>500</v>
      </c>
      <c r="C181" s="14">
        <v>-500</v>
      </c>
      <c r="D181" s="14">
        <v>0</v>
      </c>
      <c r="E181" s="33">
        <v>0</v>
      </c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</row>
    <row r="182" spans="1:31" s="12" customFormat="1" ht="12.75" x14ac:dyDescent="0.2">
      <c r="A182" s="32" t="s">
        <v>112</v>
      </c>
      <c r="B182" s="14">
        <v>500</v>
      </c>
      <c r="C182" s="14">
        <v>-500</v>
      </c>
      <c r="D182" s="14">
        <v>0</v>
      </c>
      <c r="E182" s="33">
        <v>0</v>
      </c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</row>
    <row r="183" spans="1:31" s="12" customFormat="1" ht="12.75" x14ac:dyDescent="0.2">
      <c r="A183" s="32" t="s">
        <v>40</v>
      </c>
      <c r="B183" s="13">
        <v>134000</v>
      </c>
      <c r="C183" s="13">
        <v>-134000</v>
      </c>
      <c r="D183" s="14">
        <v>0</v>
      </c>
      <c r="E183" s="33">
        <v>0</v>
      </c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</row>
    <row r="184" spans="1:31" s="12" customFormat="1" ht="12.75" x14ac:dyDescent="0.2">
      <c r="A184" s="32" t="s">
        <v>113</v>
      </c>
      <c r="B184" s="13">
        <v>134000</v>
      </c>
      <c r="C184" s="13">
        <v>-134000</v>
      </c>
      <c r="D184" s="14">
        <v>0</v>
      </c>
      <c r="E184" s="33">
        <v>0</v>
      </c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</row>
    <row r="185" spans="1:31" s="12" customFormat="1" ht="12.75" x14ac:dyDescent="0.2">
      <c r="A185" s="30" t="s">
        <v>73</v>
      </c>
      <c r="B185" s="16">
        <v>1063450</v>
      </c>
      <c r="C185" s="16">
        <v>-1063450</v>
      </c>
      <c r="D185" s="17">
        <v>0</v>
      </c>
      <c r="E185" s="31">
        <v>0</v>
      </c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</row>
    <row r="186" spans="1:31" s="12" customFormat="1" ht="12.75" x14ac:dyDescent="0.2">
      <c r="A186" s="30" t="s">
        <v>74</v>
      </c>
      <c r="B186" s="16">
        <v>1063450</v>
      </c>
      <c r="C186" s="16">
        <v>-1063450</v>
      </c>
      <c r="D186" s="17">
        <v>0</v>
      </c>
      <c r="E186" s="31">
        <v>0</v>
      </c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</row>
    <row r="187" spans="1:31" s="15" customFormat="1" ht="12.75" x14ac:dyDescent="0.2">
      <c r="A187" s="32" t="s">
        <v>27</v>
      </c>
      <c r="B187" s="13">
        <v>30250</v>
      </c>
      <c r="C187" s="13">
        <v>-30250</v>
      </c>
      <c r="D187" s="14">
        <v>0</v>
      </c>
      <c r="E187" s="33">
        <v>0</v>
      </c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</row>
    <row r="188" spans="1:31" s="15" customFormat="1" ht="12.75" x14ac:dyDescent="0.2">
      <c r="A188" s="32" t="s">
        <v>114</v>
      </c>
      <c r="B188" s="13">
        <v>30250</v>
      </c>
      <c r="C188" s="13">
        <v>-30250</v>
      </c>
      <c r="D188" s="14">
        <v>0</v>
      </c>
      <c r="E188" s="33">
        <v>0</v>
      </c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</row>
    <row r="189" spans="1:31" s="12" customFormat="1" ht="12.75" x14ac:dyDescent="0.2">
      <c r="A189" s="32" t="s">
        <v>11</v>
      </c>
      <c r="B189" s="13">
        <v>1700</v>
      </c>
      <c r="C189" s="13">
        <v>-1700</v>
      </c>
      <c r="D189" s="14">
        <v>0</v>
      </c>
      <c r="E189" s="33">
        <v>0</v>
      </c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</row>
    <row r="190" spans="1:31" s="12" customFormat="1" ht="12.75" x14ac:dyDescent="0.2">
      <c r="A190" s="32" t="s">
        <v>115</v>
      </c>
      <c r="B190" s="13">
        <v>1700</v>
      </c>
      <c r="C190" s="13">
        <v>-1700</v>
      </c>
      <c r="D190" s="14">
        <v>0</v>
      </c>
      <c r="E190" s="33">
        <v>0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</row>
    <row r="191" spans="1:31" s="12" customFormat="1" ht="12.75" x14ac:dyDescent="0.2">
      <c r="A191" s="32" t="s">
        <v>40</v>
      </c>
      <c r="B191" s="13">
        <v>755000</v>
      </c>
      <c r="C191" s="13">
        <v>-755000</v>
      </c>
      <c r="D191" s="14">
        <v>0</v>
      </c>
      <c r="E191" s="33">
        <v>0</v>
      </c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</row>
    <row r="192" spans="1:31" s="12" customFormat="1" ht="12.75" x14ac:dyDescent="0.2">
      <c r="A192" s="32" t="s">
        <v>116</v>
      </c>
      <c r="B192" s="13">
        <v>755000</v>
      </c>
      <c r="C192" s="13">
        <v>-755000</v>
      </c>
      <c r="D192" s="14">
        <v>0</v>
      </c>
      <c r="E192" s="33">
        <v>0</v>
      </c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</row>
    <row r="193" spans="1:31" s="12" customFormat="1" ht="12.75" x14ac:dyDescent="0.2">
      <c r="A193" s="32" t="s">
        <v>29</v>
      </c>
      <c r="B193" s="13">
        <v>1000</v>
      </c>
      <c r="C193" s="13">
        <v>-1000</v>
      </c>
      <c r="D193" s="14">
        <v>0</v>
      </c>
      <c r="E193" s="33">
        <v>0</v>
      </c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</row>
    <row r="194" spans="1:31" s="12" customFormat="1" ht="12.75" x14ac:dyDescent="0.2">
      <c r="A194" s="32" t="s">
        <v>117</v>
      </c>
      <c r="B194" s="13">
        <v>1000</v>
      </c>
      <c r="C194" s="13">
        <v>-1000</v>
      </c>
      <c r="D194" s="14">
        <v>0</v>
      </c>
      <c r="E194" s="33">
        <v>0</v>
      </c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</row>
    <row r="195" spans="1:31" s="12" customFormat="1" ht="12.75" x14ac:dyDescent="0.2">
      <c r="A195" s="32" t="s">
        <v>31</v>
      </c>
      <c r="B195" s="13">
        <v>6000</v>
      </c>
      <c r="C195" s="13">
        <v>-6000</v>
      </c>
      <c r="D195" s="14">
        <v>0</v>
      </c>
      <c r="E195" s="33">
        <v>0</v>
      </c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</row>
    <row r="196" spans="1:31" s="12" customFormat="1" ht="12.75" x14ac:dyDescent="0.2">
      <c r="A196" s="32" t="s">
        <v>118</v>
      </c>
      <c r="B196" s="13">
        <v>6000</v>
      </c>
      <c r="C196" s="13">
        <v>-6000</v>
      </c>
      <c r="D196" s="14">
        <v>0</v>
      </c>
      <c r="E196" s="33">
        <v>0</v>
      </c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</row>
    <row r="197" spans="1:31" s="12" customFormat="1" ht="12.75" x14ac:dyDescent="0.2">
      <c r="A197" s="32" t="s">
        <v>7</v>
      </c>
      <c r="B197" s="13">
        <v>59500</v>
      </c>
      <c r="C197" s="13">
        <v>-59500</v>
      </c>
      <c r="D197" s="14">
        <v>0</v>
      </c>
      <c r="E197" s="33">
        <v>0</v>
      </c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</row>
    <row r="198" spans="1:31" s="12" customFormat="1" ht="12.75" x14ac:dyDescent="0.2">
      <c r="A198" s="32" t="s">
        <v>119</v>
      </c>
      <c r="B198" s="13">
        <v>59500</v>
      </c>
      <c r="C198" s="13">
        <v>-59500</v>
      </c>
      <c r="D198" s="14">
        <v>0</v>
      </c>
      <c r="E198" s="33">
        <v>0</v>
      </c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</row>
    <row r="199" spans="1:31" s="12" customFormat="1" ht="12.75" x14ac:dyDescent="0.2">
      <c r="A199" s="32" t="s">
        <v>9</v>
      </c>
      <c r="B199" s="13">
        <v>207000</v>
      </c>
      <c r="C199" s="13">
        <v>-207000</v>
      </c>
      <c r="D199" s="14">
        <v>0</v>
      </c>
      <c r="E199" s="33">
        <v>0</v>
      </c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</row>
    <row r="200" spans="1:31" s="12" customFormat="1" ht="12.75" x14ac:dyDescent="0.2">
      <c r="A200" s="32" t="s">
        <v>120</v>
      </c>
      <c r="B200" s="13">
        <v>207000</v>
      </c>
      <c r="C200" s="13">
        <v>-207000</v>
      </c>
      <c r="D200" s="14">
        <v>0</v>
      </c>
      <c r="E200" s="33">
        <v>0</v>
      </c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</row>
    <row r="201" spans="1:31" s="12" customFormat="1" ht="12.75" x14ac:dyDescent="0.2">
      <c r="A201" s="32" t="s">
        <v>13</v>
      </c>
      <c r="B201" s="13">
        <v>3000</v>
      </c>
      <c r="C201" s="13">
        <v>-3000</v>
      </c>
      <c r="D201" s="14">
        <v>0</v>
      </c>
      <c r="E201" s="33">
        <v>0</v>
      </c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</row>
    <row r="202" spans="1:31" s="12" customFormat="1" ht="12.75" x14ac:dyDescent="0.2">
      <c r="A202" s="32" t="s">
        <v>121</v>
      </c>
      <c r="B202" s="13">
        <v>3000</v>
      </c>
      <c r="C202" s="13">
        <v>-3000</v>
      </c>
      <c r="D202" s="14">
        <v>0</v>
      </c>
      <c r="E202" s="33">
        <v>0</v>
      </c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</row>
    <row r="203" spans="1:31" s="12" customFormat="1" ht="12.75" x14ac:dyDescent="0.2">
      <c r="A203" s="26" t="s">
        <v>122</v>
      </c>
      <c r="B203" s="8">
        <v>1373000</v>
      </c>
      <c r="C203" s="8">
        <v>215500</v>
      </c>
      <c r="D203" s="8">
        <v>1588500</v>
      </c>
      <c r="E203" s="27">
        <v>115.7</v>
      </c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</row>
    <row r="204" spans="1:31" s="12" customFormat="1" ht="12.75" x14ac:dyDescent="0.2">
      <c r="A204" s="28" t="s">
        <v>123</v>
      </c>
      <c r="B204" s="10">
        <v>1373000</v>
      </c>
      <c r="C204" s="10">
        <v>215500</v>
      </c>
      <c r="D204" s="10">
        <v>1588500</v>
      </c>
      <c r="E204" s="29">
        <v>115.7</v>
      </c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</row>
    <row r="205" spans="1:31" s="7" customFormat="1" ht="28.5" customHeight="1" x14ac:dyDescent="0.2">
      <c r="A205" s="30" t="s">
        <v>124</v>
      </c>
      <c r="B205" s="16">
        <v>1373000</v>
      </c>
      <c r="C205" s="16">
        <v>215500</v>
      </c>
      <c r="D205" s="16">
        <v>1588500</v>
      </c>
      <c r="E205" s="31">
        <v>115.7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</row>
    <row r="206" spans="1:31" s="9" customFormat="1" ht="19.5" customHeight="1" x14ac:dyDescent="0.2">
      <c r="A206" s="32" t="s">
        <v>27</v>
      </c>
      <c r="B206" s="13">
        <v>1100000</v>
      </c>
      <c r="C206" s="13">
        <v>200000</v>
      </c>
      <c r="D206" s="13">
        <v>1300000</v>
      </c>
      <c r="E206" s="33">
        <v>118.18</v>
      </c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</row>
    <row r="207" spans="1:31" s="15" customFormat="1" ht="12.75" x14ac:dyDescent="0.2">
      <c r="A207" s="32" t="s">
        <v>125</v>
      </c>
      <c r="B207" s="13">
        <v>1100000</v>
      </c>
      <c r="C207" s="13">
        <v>200000</v>
      </c>
      <c r="D207" s="13">
        <v>1300000</v>
      </c>
      <c r="E207" s="33">
        <v>118.18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</row>
    <row r="208" spans="1:31" s="12" customFormat="1" ht="12.75" x14ac:dyDescent="0.2">
      <c r="A208" s="32" t="s">
        <v>29</v>
      </c>
      <c r="B208" s="13">
        <v>70000</v>
      </c>
      <c r="C208" s="13">
        <v>-10000</v>
      </c>
      <c r="D208" s="13">
        <v>60000</v>
      </c>
      <c r="E208" s="33">
        <v>85.71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</row>
    <row r="209" spans="1:31" s="12" customFormat="1" ht="12.75" x14ac:dyDescent="0.2">
      <c r="A209" s="32" t="s">
        <v>126</v>
      </c>
      <c r="B209" s="13">
        <v>70000</v>
      </c>
      <c r="C209" s="13">
        <v>-10000</v>
      </c>
      <c r="D209" s="13">
        <v>60000</v>
      </c>
      <c r="E209" s="33">
        <v>85.71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</row>
    <row r="210" spans="1:31" s="12" customFormat="1" ht="12.75" x14ac:dyDescent="0.2">
      <c r="A210" s="32" t="s">
        <v>31</v>
      </c>
      <c r="B210" s="13">
        <v>182000</v>
      </c>
      <c r="C210" s="13">
        <v>42000</v>
      </c>
      <c r="D210" s="13">
        <v>224000</v>
      </c>
      <c r="E210" s="33">
        <v>123.08</v>
      </c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</row>
    <row r="211" spans="1:31" s="12" customFormat="1" ht="12.75" x14ac:dyDescent="0.2">
      <c r="A211" s="32" t="s">
        <v>127</v>
      </c>
      <c r="B211" s="13">
        <v>182000</v>
      </c>
      <c r="C211" s="13">
        <v>42000</v>
      </c>
      <c r="D211" s="13">
        <v>224000</v>
      </c>
      <c r="E211" s="33">
        <v>123.08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</row>
    <row r="212" spans="1:31" s="12" customFormat="1" ht="12.75" x14ac:dyDescent="0.2">
      <c r="A212" s="32" t="s">
        <v>13</v>
      </c>
      <c r="B212" s="13">
        <v>15000</v>
      </c>
      <c r="C212" s="13">
        <v>-10500</v>
      </c>
      <c r="D212" s="13">
        <v>4500</v>
      </c>
      <c r="E212" s="33">
        <v>30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</row>
    <row r="213" spans="1:31" s="12" customFormat="1" ht="12.75" x14ac:dyDescent="0.2">
      <c r="A213" s="32" t="s">
        <v>128</v>
      </c>
      <c r="B213" s="13">
        <v>15000</v>
      </c>
      <c r="C213" s="13">
        <v>-10500</v>
      </c>
      <c r="D213" s="13">
        <v>4500</v>
      </c>
      <c r="E213" s="33">
        <v>30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</row>
    <row r="214" spans="1:31" s="12" customFormat="1" ht="12.75" x14ac:dyDescent="0.2">
      <c r="A214" s="32" t="s">
        <v>15</v>
      </c>
      <c r="B214" s="13">
        <v>6000</v>
      </c>
      <c r="C214" s="13">
        <v>-6000</v>
      </c>
      <c r="D214" s="14">
        <v>0</v>
      </c>
      <c r="E214" s="33">
        <v>0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</row>
    <row r="215" spans="1:31" s="12" customFormat="1" ht="12.75" x14ac:dyDescent="0.2">
      <c r="A215" s="32" t="s">
        <v>129</v>
      </c>
      <c r="B215" s="13">
        <v>6000</v>
      </c>
      <c r="C215" s="13">
        <v>-6000</v>
      </c>
      <c r="D215" s="14">
        <v>0</v>
      </c>
      <c r="E215" s="33">
        <v>0</v>
      </c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</row>
    <row r="216" spans="1:31" s="12" customFormat="1" ht="12" thickBot="1" x14ac:dyDescent="0.2">
      <c r="A216" s="35"/>
      <c r="B216" s="36"/>
      <c r="C216" s="36"/>
      <c r="D216" s="36"/>
      <c r="E216" s="37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</row>
    <row r="217" spans="1:31" s="12" customFormat="1" x14ac:dyDescent="0.15">
      <c r="A217" s="1"/>
      <c r="B217" s="1"/>
      <c r="C217" s="1"/>
      <c r="D217" s="1"/>
      <c r="E217" s="1"/>
    </row>
  </sheetData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C__winGPS_TMP_IJOVANOVIC_000000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II. POSEBNI DIO KONSOLIDIRANOG PRORAČUNA ZA 2024. GODINU</dc:title>
  <dc:creator>Zeljko</dc:creator>
  <cp:lastModifiedBy>Irena TUS</cp:lastModifiedBy>
  <cp:lastPrinted>2024-05-02T06:25:12Z</cp:lastPrinted>
  <dcterms:created xsi:type="dcterms:W3CDTF">2024-02-27T13:43:37Z</dcterms:created>
  <dcterms:modified xsi:type="dcterms:W3CDTF">2024-05-17T08:48:59Z</dcterms:modified>
</cp:coreProperties>
</file>