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ena TUS\Desktop\OBJAVA-STRANICA ŠKOLE\"/>
    </mc:Choice>
  </mc:AlternateContent>
  <xr:revisionPtr revIDLastSave="0" documentId="13_ncr:1_{B5F3946C-05E3-4E51-B847-49628F8193FC}" xr6:coauthVersionLast="37" xr6:coauthVersionMax="37" xr10:uidLastSave="{00000000-0000-0000-0000-000000000000}"/>
  <bookViews>
    <workbookView xWindow="0" yWindow="0" windowWidth="21600" windowHeight="9525" activeTab="2" xr2:uid="{00000000-000D-0000-FFFF-FFFF00000000}"/>
  </bookViews>
  <sheets>
    <sheet name="I OPĆI DIO- sažetak" sheetId="1" r:id="rId1"/>
    <sheet name="Izvještaj po ekonom.klas. P i R" sheetId="7" r:id="rId2"/>
    <sheet name="Izvještaj o P i R po izvor" sheetId="2" r:id="rId3"/>
    <sheet name="Izvještaj o rash. prema funkcij" sheetId="4" r:id="rId4"/>
    <sheet name="POSEBNI-DIO-izvršenje fin.plana" sheetId="5" r:id="rId5"/>
  </sheets>
  <calcPr calcId="179021"/>
</workbook>
</file>

<file path=xl/calcChain.xml><?xml version="1.0" encoding="utf-8"?>
<calcChain xmlns="http://schemas.openxmlformats.org/spreadsheetml/2006/main">
  <c r="G21" i="7" l="1"/>
  <c r="G22" i="7"/>
  <c r="G23" i="7"/>
  <c r="G24" i="7"/>
  <c r="G25" i="7"/>
  <c r="G37" i="7"/>
  <c r="G38" i="7"/>
  <c r="G27" i="7"/>
  <c r="G28" i="7"/>
  <c r="F26" i="7"/>
  <c r="F27" i="7"/>
  <c r="F28" i="7"/>
  <c r="F29" i="7"/>
  <c r="G10" i="7"/>
  <c r="F10" i="7"/>
  <c r="H54" i="2" l="1"/>
  <c r="H55" i="2"/>
  <c r="G55" i="2"/>
  <c r="G9" i="7"/>
  <c r="F192" i="5" l="1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3" i="5"/>
  <c r="F24" i="5"/>
  <c r="F26" i="5"/>
  <c r="F27" i="5"/>
  <c r="F28" i="5"/>
  <c r="F29" i="5"/>
  <c r="F30" i="5"/>
  <c r="F31" i="5"/>
  <c r="F32" i="5"/>
  <c r="F33" i="5"/>
  <c r="F34" i="5"/>
  <c r="F35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9" i="5"/>
  <c r="F100" i="5"/>
  <c r="F101" i="5"/>
  <c r="F103" i="5"/>
  <c r="F104" i="5"/>
  <c r="F105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40" i="5"/>
  <c r="F141" i="5"/>
  <c r="F142" i="5"/>
  <c r="F143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8" i="5"/>
  <c r="F169" i="5"/>
  <c r="F170" i="5"/>
  <c r="F171" i="5"/>
  <c r="F172" i="5"/>
  <c r="F173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93" i="5"/>
  <c r="F194" i="5"/>
  <c r="F195" i="5"/>
  <c r="F196" i="5"/>
  <c r="F197" i="5"/>
  <c r="F198" i="5"/>
  <c r="F199" i="5"/>
  <c r="F201" i="5"/>
  <c r="F202" i="5"/>
  <c r="F203" i="5"/>
  <c r="F204" i="5"/>
  <c r="F205" i="5"/>
  <c r="F211" i="5"/>
  <c r="F212" i="5"/>
  <c r="F213" i="5"/>
  <c r="F214" i="5"/>
  <c r="F218" i="5"/>
  <c r="F219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41" i="5"/>
  <c r="F242" i="5"/>
  <c r="F245" i="5"/>
  <c r="F246" i="5"/>
  <c r="F247" i="5"/>
  <c r="F248" i="5"/>
  <c r="F249" i="5"/>
  <c r="F250" i="5"/>
  <c r="F251" i="5"/>
  <c r="F252" i="5"/>
  <c r="F253" i="5"/>
  <c r="F259" i="5"/>
  <c r="F260" i="5"/>
  <c r="F261" i="5"/>
  <c r="F262" i="5"/>
  <c r="F263" i="5"/>
  <c r="F264" i="5"/>
  <c r="F265" i="5"/>
  <c r="F266" i="5"/>
  <c r="F267" i="5"/>
  <c r="F268" i="5"/>
  <c r="F274" i="5"/>
  <c r="F275" i="5"/>
  <c r="F276" i="5"/>
  <c r="F277" i="5"/>
  <c r="F281" i="5"/>
  <c r="F282" i="5"/>
  <c r="F283" i="5"/>
  <c r="F284" i="5"/>
  <c r="F285" i="5"/>
  <c r="F286" i="5"/>
  <c r="F287" i="5"/>
  <c r="F288" i="5"/>
  <c r="F289" i="5"/>
  <c r="F291" i="5"/>
  <c r="F292" i="5"/>
  <c r="F295" i="5"/>
  <c r="F296" i="5"/>
  <c r="F300" i="5"/>
  <c r="F304" i="5"/>
  <c r="F305" i="5"/>
  <c r="F306" i="5"/>
  <c r="F307" i="5"/>
  <c r="F311" i="5"/>
  <c r="F316" i="5"/>
  <c r="F317" i="5"/>
  <c r="F318" i="5"/>
  <c r="F319" i="5"/>
  <c r="F320" i="5"/>
  <c r="F321" i="5"/>
  <c r="F322" i="5"/>
  <c r="F323" i="5"/>
  <c r="F324" i="5"/>
  <c r="F325" i="5"/>
  <c r="F326" i="5"/>
  <c r="F327" i="5"/>
  <c r="F328" i="5"/>
  <c r="F329" i="5"/>
  <c r="F330" i="5"/>
  <c r="F331" i="5"/>
  <c r="F332" i="5"/>
  <c r="F333" i="5"/>
  <c r="F334" i="5"/>
  <c r="F335" i="5"/>
  <c r="F336" i="5"/>
  <c r="F337" i="5"/>
  <c r="F338" i="5"/>
  <c r="F339" i="5"/>
  <c r="F340" i="5"/>
  <c r="F341" i="5"/>
  <c r="F342" i="5"/>
  <c r="F343" i="5"/>
  <c r="F344" i="5"/>
  <c r="F345" i="5"/>
  <c r="F346" i="5"/>
  <c r="F347" i="5"/>
  <c r="F348" i="5"/>
  <c r="F349" i="5"/>
  <c r="F350" i="5"/>
  <c r="F351" i="5"/>
  <c r="F352" i="5"/>
  <c r="F353" i="5"/>
  <c r="F354" i="5"/>
  <c r="F355" i="5"/>
  <c r="F356" i="5"/>
  <c r="F357" i="5"/>
  <c r="F358" i="5"/>
  <c r="F359" i="5"/>
  <c r="F360" i="5"/>
  <c r="F361" i="5"/>
  <c r="F362" i="5"/>
  <c r="F363" i="5"/>
  <c r="F364" i="5"/>
  <c r="F365" i="5"/>
  <c r="F366" i="5"/>
  <c r="F367" i="5"/>
  <c r="F368" i="5"/>
  <c r="F369" i="5"/>
  <c r="F370" i="5"/>
  <c r="F371" i="5"/>
  <c r="F372" i="5"/>
  <c r="F373" i="5"/>
  <c r="F374" i="5"/>
  <c r="F375" i="5"/>
  <c r="F376" i="5"/>
  <c r="F377" i="5"/>
  <c r="F378" i="5"/>
  <c r="F379" i="5"/>
  <c r="F380" i="5"/>
  <c r="F381" i="5"/>
  <c r="F382" i="5"/>
  <c r="F383" i="5"/>
  <c r="F384" i="5"/>
  <c r="G9" i="5"/>
  <c r="G10" i="5"/>
  <c r="G11" i="5"/>
  <c r="G12" i="5"/>
  <c r="G13" i="5"/>
  <c r="G14" i="5"/>
  <c r="G15" i="5"/>
  <c r="G16" i="5"/>
  <c r="G20" i="5"/>
  <c r="G26" i="5"/>
  <c r="G34" i="5"/>
  <c r="G40" i="5"/>
  <c r="G41" i="5"/>
  <c r="G44" i="5"/>
  <c r="G45" i="5"/>
  <c r="G46" i="5"/>
  <c r="G47" i="5"/>
  <c r="G48" i="5"/>
  <c r="G50" i="5"/>
  <c r="G54" i="5"/>
  <c r="G61" i="5"/>
  <c r="G62" i="5"/>
  <c r="G63" i="5"/>
  <c r="G64" i="5"/>
  <c r="G65" i="5"/>
  <c r="G68" i="5"/>
  <c r="G69" i="5"/>
  <c r="G70" i="5"/>
  <c r="G71" i="5"/>
  <c r="G72" i="5"/>
  <c r="G74" i="5"/>
  <c r="G75" i="5"/>
  <c r="G76" i="5"/>
  <c r="G77" i="5"/>
  <c r="G78" i="5"/>
  <c r="G79" i="5"/>
  <c r="G81" i="5"/>
  <c r="G83" i="5"/>
  <c r="G85" i="5"/>
  <c r="G86" i="5"/>
  <c r="G90" i="5"/>
  <c r="G97" i="5"/>
  <c r="G106" i="5"/>
  <c r="G108" i="5"/>
  <c r="G115" i="5"/>
  <c r="G116" i="5"/>
  <c r="G119" i="5"/>
  <c r="G120" i="5"/>
  <c r="G123" i="5"/>
  <c r="G127" i="5"/>
  <c r="G129" i="5"/>
  <c r="G130" i="5"/>
  <c r="G131" i="5"/>
  <c r="G132" i="5"/>
  <c r="G133" i="5"/>
  <c r="G134" i="5"/>
  <c r="G137" i="5"/>
  <c r="G140" i="5"/>
  <c r="G144" i="5"/>
  <c r="G145" i="5"/>
  <c r="G147" i="5"/>
  <c r="G148" i="5"/>
  <c r="G149" i="5"/>
  <c r="G150" i="5"/>
  <c r="G151" i="5"/>
  <c r="G152" i="5"/>
  <c r="G153" i="5"/>
  <c r="G155" i="5"/>
  <c r="G156" i="5"/>
  <c r="G157" i="5"/>
  <c r="G158" i="5"/>
  <c r="G159" i="5"/>
  <c r="G160" i="5"/>
  <c r="G161" i="5"/>
  <c r="G164" i="5"/>
  <c r="G168" i="5"/>
  <c r="G175" i="5"/>
  <c r="G176" i="5"/>
  <c r="G177" i="5"/>
  <c r="G178" i="5"/>
  <c r="G179" i="5"/>
  <c r="G180" i="5"/>
  <c r="G183" i="5"/>
  <c r="G184" i="5"/>
  <c r="G185" i="5"/>
  <c r="G186" i="5"/>
  <c r="G187" i="5"/>
  <c r="G188" i="5"/>
  <c r="G189" i="5"/>
  <c r="G190" i="5"/>
  <c r="G192" i="5"/>
  <c r="G193" i="5"/>
  <c r="G195" i="5"/>
  <c r="G196" i="5"/>
  <c r="G198" i="5"/>
  <c r="G199" i="5"/>
  <c r="G201" i="5"/>
  <c r="G203" i="5"/>
  <c r="G204" i="5"/>
  <c r="G205" i="5"/>
  <c r="G206" i="5"/>
  <c r="G207" i="5"/>
  <c r="G209" i="5"/>
  <c r="G211" i="5"/>
  <c r="G212" i="5"/>
  <c r="G215" i="5"/>
  <c r="G218" i="5"/>
  <c r="G221" i="5"/>
  <c r="G222" i="5"/>
  <c r="G223" i="5"/>
  <c r="G225" i="5"/>
  <c r="G226" i="5"/>
  <c r="G227" i="5"/>
  <c r="G228" i="5"/>
  <c r="G229" i="5"/>
  <c r="G230" i="5"/>
  <c r="G232" i="5"/>
  <c r="G233" i="5"/>
  <c r="G234" i="5"/>
  <c r="G235" i="5"/>
  <c r="G236" i="5"/>
  <c r="G237" i="5"/>
  <c r="G239" i="5"/>
  <c r="G241" i="5"/>
  <c r="G245" i="5"/>
  <c r="G246" i="5"/>
  <c r="G247" i="5"/>
  <c r="G248" i="5"/>
  <c r="G250" i="5"/>
  <c r="G252" i="5"/>
  <c r="G254" i="5"/>
  <c r="G255" i="5"/>
  <c r="G257" i="5"/>
  <c r="G259" i="5"/>
  <c r="G260" i="5"/>
  <c r="G261" i="5"/>
  <c r="G262" i="5"/>
  <c r="G263" i="5"/>
  <c r="G265" i="5"/>
  <c r="G267" i="5"/>
  <c r="G269" i="5"/>
  <c r="G270" i="5"/>
  <c r="G272" i="5"/>
  <c r="G274" i="5"/>
  <c r="G275" i="5"/>
  <c r="G276" i="5"/>
  <c r="G277" i="5"/>
  <c r="G278" i="5"/>
  <c r="G279" i="5"/>
  <c r="G281" i="5"/>
  <c r="G282" i="5"/>
  <c r="G284" i="5"/>
  <c r="G285" i="5"/>
  <c r="G286" i="5"/>
  <c r="G287" i="5"/>
  <c r="G288" i="5"/>
  <c r="G289" i="5"/>
  <c r="G293" i="5"/>
  <c r="G295" i="5"/>
  <c r="G296" i="5"/>
  <c r="G300" i="5"/>
  <c r="G301" i="5"/>
  <c r="G302" i="5"/>
  <c r="G304" i="5"/>
  <c r="G305" i="5"/>
  <c r="G307" i="5"/>
  <c r="G311" i="5"/>
  <c r="G312" i="5"/>
  <c r="G313" i="5"/>
  <c r="G316" i="5"/>
  <c r="G317" i="5"/>
  <c r="G367" i="5"/>
  <c r="G368" i="5"/>
  <c r="G369" i="5"/>
  <c r="G370" i="5"/>
  <c r="G371" i="5"/>
  <c r="G372" i="5"/>
  <c r="G374" i="5"/>
  <c r="G376" i="5"/>
  <c r="G379" i="5"/>
  <c r="G380" i="5"/>
  <c r="G8" i="5"/>
  <c r="F8" i="5"/>
  <c r="F9" i="4"/>
  <c r="F10" i="4"/>
  <c r="F11" i="4"/>
  <c r="F12" i="4"/>
  <c r="F13" i="4"/>
  <c r="F14" i="4"/>
  <c r="F15" i="4"/>
  <c r="F16" i="4"/>
  <c r="F8" i="4"/>
  <c r="G9" i="4"/>
  <c r="G10" i="4"/>
  <c r="G11" i="4"/>
  <c r="G12" i="4"/>
  <c r="G13" i="4"/>
  <c r="G14" i="4"/>
  <c r="G15" i="4"/>
  <c r="G16" i="4"/>
  <c r="G8" i="4"/>
  <c r="G12" i="7" l="1"/>
  <c r="D9" i="7"/>
  <c r="D11" i="7"/>
  <c r="D13" i="7"/>
  <c r="D12" i="7" s="1"/>
  <c r="G13" i="1"/>
  <c r="H9" i="2" l="1"/>
  <c r="H10" i="2"/>
  <c r="H13" i="2"/>
  <c r="H14" i="2"/>
  <c r="H15" i="2"/>
  <c r="H18" i="2"/>
  <c r="H19" i="2"/>
  <c r="H20" i="2"/>
  <c r="H23" i="2"/>
  <c r="H24" i="2"/>
  <c r="H27" i="2"/>
  <c r="H28" i="2"/>
  <c r="H29" i="2"/>
  <c r="H30" i="2"/>
  <c r="H32" i="2"/>
  <c r="H33" i="2"/>
  <c r="H36" i="2"/>
  <c r="H37" i="2"/>
  <c r="H40" i="2"/>
  <c r="H41" i="2"/>
  <c r="H42" i="2"/>
  <c r="H43" i="2"/>
  <c r="H45" i="2"/>
  <c r="H46" i="2"/>
  <c r="H50" i="2"/>
  <c r="H51" i="2"/>
  <c r="H53" i="2"/>
  <c r="H8" i="2"/>
  <c r="G9" i="2"/>
  <c r="G10" i="2"/>
  <c r="G11" i="2"/>
  <c r="G13" i="2"/>
  <c r="G14" i="2"/>
  <c r="G15" i="2"/>
  <c r="G16" i="2"/>
  <c r="G18" i="2"/>
  <c r="G19" i="2"/>
  <c r="G21" i="2"/>
  <c r="G23" i="2"/>
  <c r="G24" i="2"/>
  <c r="G27" i="2"/>
  <c r="G28" i="2"/>
  <c r="G29" i="2"/>
  <c r="G30" i="2"/>
  <c r="G32" i="2"/>
  <c r="G33" i="2"/>
  <c r="G34" i="2"/>
  <c r="G36" i="2"/>
  <c r="G37" i="2"/>
  <c r="G40" i="2"/>
  <c r="G41" i="2"/>
  <c r="G42" i="2"/>
  <c r="G43" i="2"/>
  <c r="G45" i="2"/>
  <c r="G46" i="2"/>
  <c r="G47" i="2"/>
  <c r="G48" i="2"/>
  <c r="G50" i="2"/>
  <c r="G51" i="2"/>
  <c r="G52" i="2"/>
  <c r="G53" i="2"/>
  <c r="G54" i="2"/>
  <c r="G8" i="2"/>
  <c r="E54" i="2"/>
  <c r="E53" i="2"/>
  <c r="E55" i="2"/>
  <c r="F55" i="2"/>
  <c r="E21" i="2"/>
  <c r="E16" i="2"/>
  <c r="D44" i="2"/>
  <c r="D11" i="2"/>
  <c r="D53" i="2"/>
  <c r="D54" i="2"/>
  <c r="F54" i="2"/>
  <c r="F53" i="2"/>
  <c r="C48" i="2"/>
  <c r="C43" i="2"/>
  <c r="C38" i="2"/>
  <c r="C34" i="2"/>
  <c r="C30" i="2"/>
  <c r="C25" i="2"/>
  <c r="C21" i="2"/>
  <c r="C16" i="2"/>
  <c r="C11" i="2"/>
  <c r="G14" i="1"/>
  <c r="G15" i="1"/>
  <c r="G16" i="1"/>
  <c r="G17" i="1"/>
  <c r="G18" i="1"/>
  <c r="E9" i="7"/>
  <c r="C9" i="7"/>
  <c r="B9" i="7"/>
  <c r="G52" i="7"/>
  <c r="G51" i="7"/>
  <c r="F38" i="7"/>
  <c r="F37" i="7"/>
  <c r="G20" i="7"/>
  <c r="G11" i="7"/>
  <c r="G13" i="7"/>
  <c r="G14" i="7"/>
  <c r="G17" i="7"/>
  <c r="G30" i="7"/>
  <c r="G31" i="7"/>
  <c r="G34" i="7"/>
  <c r="G41" i="7"/>
  <c r="G42" i="7"/>
  <c r="G43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30" i="7"/>
  <c r="F31" i="7"/>
  <c r="F32" i="7"/>
  <c r="F33" i="7"/>
  <c r="F34" i="7"/>
  <c r="F35" i="7"/>
  <c r="F36" i="7"/>
  <c r="F9" i="7"/>
  <c r="E17" i="1" l="1"/>
  <c r="E18" i="1" s="1"/>
  <c r="D17" i="1" l="1"/>
  <c r="D18" i="1" s="1"/>
  <c r="C17" i="1"/>
  <c r="C18" i="1"/>
  <c r="C14" i="1"/>
  <c r="C53" i="2" l="1"/>
  <c r="D55" i="2" l="1"/>
  <c r="C54" i="2"/>
  <c r="C55" i="2" s="1"/>
  <c r="F48" i="2"/>
  <c r="E48" i="2"/>
  <c r="D48" i="2"/>
  <c r="D43" i="2"/>
  <c r="E43" i="2"/>
  <c r="F43" i="2"/>
  <c r="D21" i="2"/>
  <c r="F21" i="2"/>
  <c r="D38" i="2"/>
  <c r="E38" i="2"/>
  <c r="F38" i="2"/>
  <c r="F34" i="2"/>
  <c r="D34" i="2"/>
  <c r="D30" i="2"/>
  <c r="E30" i="2"/>
  <c r="F30" i="2"/>
  <c r="D25" i="2"/>
  <c r="E25" i="2"/>
  <c r="F25" i="2"/>
  <c r="D16" i="2"/>
  <c r="F16" i="2"/>
  <c r="E11" i="2"/>
  <c r="F11" i="2"/>
  <c r="G53" i="7" l="1"/>
  <c r="G54" i="7"/>
  <c r="G55" i="7"/>
  <c r="G57" i="7"/>
  <c r="G59" i="7"/>
  <c r="G62" i="7"/>
  <c r="G63" i="7"/>
  <c r="G68" i="7"/>
  <c r="G75" i="7"/>
  <c r="G85" i="7"/>
  <c r="G94" i="7"/>
  <c r="G98" i="7"/>
  <c r="G101" i="7"/>
  <c r="G104" i="7"/>
  <c r="G105" i="7"/>
  <c r="G108" i="7"/>
  <c r="G115" i="7"/>
  <c r="G117" i="7"/>
  <c r="G120" i="7"/>
  <c r="F14" i="1" l="1"/>
  <c r="F15" i="1"/>
  <c r="F16" i="1"/>
  <c r="F13" i="1"/>
  <c r="B17" i="1" l="1"/>
  <c r="B18" i="1" s="1"/>
  <c r="F18" i="1" l="1"/>
  <c r="F17" i="1"/>
  <c r="G42" i="1" l="1"/>
</calcChain>
</file>

<file path=xl/sharedStrings.xml><?xml version="1.0" encoding="utf-8"?>
<sst xmlns="http://schemas.openxmlformats.org/spreadsheetml/2006/main" count="657" uniqueCount="218">
  <si>
    <t>SVEUKUPNO PRIHODI</t>
  </si>
  <si>
    <t>3 Rashodi poslovanja</t>
  </si>
  <si>
    <t>4 Rashodi za nabavu nefinancijske imovine</t>
  </si>
  <si>
    <t>SVEUKUPNO RASHODI</t>
  </si>
  <si>
    <t>A) SAŽETAK RAČUNA PRIHODA I RASHODA</t>
  </si>
  <si>
    <t>I. OPĆI DIO</t>
  </si>
  <si>
    <t>6.</t>
  </si>
  <si>
    <t>5.</t>
  </si>
  <si>
    <t>4.</t>
  </si>
  <si>
    <t>3.</t>
  </si>
  <si>
    <t>2.</t>
  </si>
  <si>
    <t>1.</t>
  </si>
  <si>
    <t>6 PRIHODI POSLOVANJA</t>
  </si>
  <si>
    <t>RAZLIKA - VIŠAK/MANJAK</t>
  </si>
  <si>
    <t>B) SAŽETAK RAČUNA FINANCIRANJA</t>
  </si>
  <si>
    <t>PRIMICI OD FINANCIJSKE IMOVINE I ZADUŽIVANJA</t>
  </si>
  <si>
    <t>IZDACI ZA FINANCIJSKU IMOVINU I OTPLATE ZAJMOVA</t>
  </si>
  <si>
    <t>NETO FINANCIRANJE</t>
  </si>
  <si>
    <t>C) PRENESENI  VIŠAK ILI PRENESENI MANJAK I VIŠEGODIŠNJI PLAN URAVNOTEŽENJA</t>
  </si>
  <si>
    <t>VIŠAK/MANJAK</t>
  </si>
  <si>
    <t>7.</t>
  </si>
  <si>
    <t xml:space="preserve">Indeks 5./4. </t>
  </si>
  <si>
    <t>A) RAČUN PRIHODA I RASHODA</t>
  </si>
  <si>
    <t>RASHODI PREMA FUNKCIJSKOJ KLASIFIKACIJI</t>
  </si>
  <si>
    <t>8 UPRAVNI ODJEL ZA ŠKOLSTVO</t>
  </si>
  <si>
    <t>8-32 TRGOVAČKA-UGOSTILJSKA ŠKOLA KARLOVAC</t>
  </si>
  <si>
    <t>0 Javnost</t>
  </si>
  <si>
    <t>09 OBRAZOVANJE</t>
  </si>
  <si>
    <t>092 Srednjoškolsko obrazovanje</t>
  </si>
  <si>
    <t>0922 Više srednjoškolsko obrazovanje</t>
  </si>
  <si>
    <t>31 Rashodi za zaposlene</t>
  </si>
  <si>
    <t>32 Materijalni rashodi</t>
  </si>
  <si>
    <t>34 Financijski rashodi</t>
  </si>
  <si>
    <t>45 Rashodi za dodatna ulaganja na nefinancijskoj imovini</t>
  </si>
  <si>
    <t>096 Dodatne usluge u obrazovanju</t>
  </si>
  <si>
    <t>0960 Dodatne usluge u obrazovanju</t>
  </si>
  <si>
    <t>37 Naknade građanima i kućanstvima na temelju osiguranja i druge naknade</t>
  </si>
  <si>
    <t>38 Ostali rashodi</t>
  </si>
  <si>
    <t>42 Rashodi za nabavu proizvedene dugotrajne imovine</t>
  </si>
  <si>
    <t>OPĆI DIO</t>
  </si>
  <si>
    <t>PREGLED UKUPNIH PRIHODA I RASHODA PO IZVORIMA FINANCIRANJA</t>
  </si>
  <si>
    <t>PRIHODI</t>
  </si>
  <si>
    <t>RASHODI</t>
  </si>
  <si>
    <t>A. RAČUN PRIHODA I RASHODA</t>
  </si>
  <si>
    <t>6 Prihodi poslovanja</t>
  </si>
  <si>
    <t>63 Pomoći iz inozemstva i od subjekata unutar općeg proračuna</t>
  </si>
  <si>
    <t>503 POMOĆI IZ NENADLEŽNIH PRORAČUNA - KORISNICI</t>
  </si>
  <si>
    <t>512 Pomoći iz državnog proračuna - plaće MZOS</t>
  </si>
  <si>
    <t>56 Fondovi EU-a</t>
  </si>
  <si>
    <t>560 POMOĆI-FOND EU KORISNICI</t>
  </si>
  <si>
    <t>64 Prihodi od imovine</t>
  </si>
  <si>
    <t>03 Vlastiti prihodi</t>
  </si>
  <si>
    <t>65 Prihodi od upravnih i administrativnih pristojbi, pristojbi po posebnim propisima i naknada</t>
  </si>
  <si>
    <t>432 PRIHODI ZA POSEBNE NAMJENE - korisnici</t>
  </si>
  <si>
    <t>711 Prihodi od nefinancijske imovine i nadoknade štete s osnova osiguranja</t>
  </si>
  <si>
    <t>66 Prihodi od prodaje proizvoda i robe te pruženih usluga i prihodi od donacija te povrati po protestiranim jamstvima</t>
  </si>
  <si>
    <t>611 Donacije</t>
  </si>
  <si>
    <t>67 Prihodi iz nadležnog proračuna i od HZZO-a temeljem ugovornih obveza</t>
  </si>
  <si>
    <t>01 Opći prihodi i primici</t>
  </si>
  <si>
    <t>05 Pomoći</t>
  </si>
  <si>
    <t>123 Zakonski standard javnih ustanova SŠ</t>
  </si>
  <si>
    <t>A100037 Odgojnoobrazovno, administrativno i tehničko osoblje</t>
  </si>
  <si>
    <t>321 Naknade troškova zaposlenima</t>
  </si>
  <si>
    <t>3211 Službena putovanja</t>
  </si>
  <si>
    <t>3213 Stručno usavršavanje zaposlenika</t>
  </si>
  <si>
    <t>3214 Ostale naknade troškova zaposlenima</t>
  </si>
  <si>
    <t>322 Rashodi za materijal i energiju</t>
  </si>
  <si>
    <t>3221 Uredski materijal i ostali materijalni rashodi</t>
  </si>
  <si>
    <t>3223 Energija</t>
  </si>
  <si>
    <t>3224 Materijal i dijelovi za tekuće i investicijsko održavanje</t>
  </si>
  <si>
    <t>3225 Sitni inventar i auto gume</t>
  </si>
  <si>
    <t>323 Rashodi za usluge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</si>
  <si>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</si>
  <si>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</si>
  <si>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</si>
  <si>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</si>
  <si>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3236 Zdravstvene i veterinarske usluge</t>
  </si>
  <si>
    <t>3237 Intelektualne i osobne usluge</t>
  </si>
  <si>
    <t>3238 Računalne usluge</t>
  </si>
  <si>
    <t>3239 Ostale usluge</t>
  </si>
  <si>
    <t>329 Ostali nespomenuti rashodi poslovanja</t>
  </si>
  <si>
    <t>3292 Premije osiguranja</t>
  </si>
  <si>
    <t>3294 Članarine</t>
  </si>
  <si>
    <t>3295 Pristojbe i naknade</t>
  </si>
  <si>
    <t>3299 Ostali nespomenuti rashodi poslovanja</t>
  </si>
  <si>
    <t>343 Ostali financijski rashodi</t>
  </si>
  <si>
    <t>3431 Bankarske usluge i usluge platnog prometa</t>
  </si>
  <si>
    <t>3433 Zatezne kamate</t>
  </si>
  <si>
    <t>A100037A Odgojnoobrazovno, administrativno i tehničko osoblje - POSEBNI DIO</t>
  </si>
  <si>
    <t>3212 Naknade za prijevoz, za rad na terenu i odvojeni život</t>
  </si>
  <si>
    <t>3222 Materijal i sirovine</t>
  </si>
  <si>
    <t>3227 Službena, radna i zaštitna odjeća i obuća</t>
  </si>
  <si>
    <t>3235 Zakupnine i najamnine</t>
  </si>
  <si>
    <t>A100038 Operativni plan TIO - SŠ</t>
  </si>
  <si>
    <t>K100004 Nefinancijska imovina i investicijsko održavanje SŠ</t>
  </si>
  <si>
    <t>451 Dodatna ulaganja na građevinskim objektima</t>
  </si>
  <si>
    <t>4511 Dodatna ulaganja na građevinskim objektima</t>
  </si>
  <si>
    <t>125 Program javnih potreba iznad standarda - vlastiti prihodi</t>
  </si>
  <si>
    <t>A100042 Javne potrebe iznad standarda-vlastiti prihodi</t>
  </si>
  <si>
    <t>311 Plaće (Bruto)</t>
  </si>
  <si>
    <t>3111 Plaće za redovan rad</t>
  </si>
  <si>
    <t>312 Ostali rashodi za zaposlene</t>
  </si>
  <si>
    <t>3121 Ostali rashodi za zaposlene</t>
  </si>
  <si>
    <t>313 Doprinosi na plaće</t>
  </si>
  <si>
    <t>3132 Doprinosi za obvezno zdravstveno osiguranje</t>
  </si>
  <si>
    <t>3291 Naknade za rad predstavničkih i izvršnih tijela, povjerenstava i slično</t>
  </si>
  <si>
    <t>3293 Reprezentacija</t>
  </si>
  <si>
    <t>421 Građevinski objekti</t>
  </si>
  <si>
    <t>4211 Stambeni objekti</t>
  </si>
  <si>
    <t>422 Postrojenja i oprema</t>
  </si>
  <si>
    <t>4221 Uredska oprema i namještaj</t>
  </si>
  <si>
    <t>4223 Oprema za održavanje i zaštitu</t>
  </si>
  <si>
    <t>424 Knjige, umjetnička djela i ostale izložbene vrijednosti</t>
  </si>
  <si>
    <t>4241 Knjige</t>
  </si>
  <si>
    <t>141 Javne potrebe iznad zakonskog standarda SŠ</t>
  </si>
  <si>
    <t>A100078 Županijske javne potrebe SŠ</t>
  </si>
  <si>
    <t>A100142B Prihodi od nefinancijske imovine i nadoknade štete s osnova osiguranja</t>
  </si>
  <si>
    <t>A100159A Javne potrebe iznad standarda - donacije</t>
  </si>
  <si>
    <t>A100161A Javne potrebe iznad standarda - OSTALO</t>
  </si>
  <si>
    <t>A100162A Prijenos sredstava od nenadležnih proračuna</t>
  </si>
  <si>
    <t>381 Tekuće donacije</t>
  </si>
  <si>
    <t>3812 Tekuće donacije u naravi</t>
  </si>
  <si>
    <t>A100163A Javne potrebe iznad standarda - EU PROJEKTI</t>
  </si>
  <si>
    <t>A100191A Shema školskog voća, povrća i mlijeka</t>
  </si>
  <si>
    <t>158 Pomoćnici u nastavi OŠ i SŠ (EU projekt)</t>
  </si>
  <si>
    <t>A100128 Pomoćnici u nastavi OŠ i SŠ (EU projekt)</t>
  </si>
  <si>
    <t>176A Sufinanciranje projekata iz Razvojnog fonda Karlovačke županije</t>
  </si>
  <si>
    <t>A100209 Centar kompetencija (ORUŽANA)</t>
  </si>
  <si>
    <t>180 Centar kompetentnosti</t>
  </si>
  <si>
    <t>K100023 Mreža kom5tentnosti</t>
  </si>
  <si>
    <t>201 MZOS- Plaće SŠ</t>
  </si>
  <si>
    <t>A200201 MZOS- Plaće SŠ</t>
  </si>
  <si>
    <t>3133 Doprinosi za obvezno osiguranje u slučaju nezaposlenosti</t>
  </si>
  <si>
    <t>372 Ostale naknade građanima i kućanstvima iz proračuna</t>
  </si>
  <si>
    <t>POSEBNI DIO</t>
  </si>
  <si>
    <t>PO PROGRAMSKOJ, EKONOMSKOJ KLASIFIKACIJI  I IZVORIMA FINANCIRANJA</t>
  </si>
  <si>
    <t>I OPĆI DIO</t>
  </si>
  <si>
    <t>NAZIV</t>
  </si>
  <si>
    <t>Izvršenje 2023.</t>
  </si>
  <si>
    <t>Indeks  5/2</t>
  </si>
  <si>
    <t>Indeks  5/4</t>
  </si>
  <si>
    <t>636 Pomoći proračunskim korisnicima iz proračuna koji im nije nadležan</t>
  </si>
  <si>
    <t>6361 Tekuće pomoći proračunskim korisnicima iz proračuna koji im nije nadležan</t>
  </si>
  <si>
    <t>6362 Kapitalne pomoći proračunskim korisnicima iz proračuna koji im nije nadležan</t>
  </si>
  <si>
    <t>638 Pomoći temeljem prijenosa EU sredstava</t>
  </si>
  <si>
    <t>6381 Tekuće pomoći iz državnog proračuna temeljem prijenosa EU sredstava</t>
  </si>
  <si>
    <t>6382 Kapitalne pomoći temeljem prijenosa EU sredstava</t>
  </si>
  <si>
    <t>641 Prihodi od financijske imovine</t>
  </si>
  <si>
    <t>6413 Kamate na oročena sredstva i depozite po viđenju</t>
  </si>
  <si>
    <t>652 Prihodi po posebnim propisima</t>
  </si>
  <si>
    <t>661 Prihodi od prodaje proizvoda i robe te pruženih usluga</t>
  </si>
  <si>
    <t>6614 Prihodi od prodaje proizvoda i robe</t>
  </si>
  <si>
    <t>6615 Prihodi od pruženih usluga</t>
  </si>
  <si>
    <t>663 Donacije od pravnih i fizičkih osoba izvan općeg proračuna i povrat donacija po protestiranim jamstvima</t>
  </si>
  <si>
    <t>6631 Tekuće donacije</t>
  </si>
  <si>
    <t>6632 Kapitalne donacije</t>
  </si>
  <si>
    <t>671 Prihodi iz nadležnog proračuna za financiranje redovne djelatnosti proračunskih korisnika</t>
  </si>
  <si>
    <t>6711 Prihodi iz nadležnog proračuna za financiranje rashoda poslovanja</t>
  </si>
  <si>
    <t>6712 Prihodi iz nadležnog proračuna za financiranje rashoda za nabavu nefinancijske imovine</t>
  </si>
  <si>
    <t>3722 Naknade građanima i kućanstvima u naravi</t>
  </si>
  <si>
    <t>41 Rashodi za nabavu neproizvedene dugotrajne imovine</t>
  </si>
  <si>
    <t>412 Nematerijalna imovina</t>
  </si>
  <si>
    <t>4123 Licence</t>
  </si>
  <si>
    <t>4227 Uređaji, strojevi i oprema za ostale namjene</t>
  </si>
  <si>
    <t>izvor: 03 Vlastiti prihodi</t>
  </si>
  <si>
    <t>izvor: 05 Pomoći</t>
  </si>
  <si>
    <t>izvor: 432 PRIHODI ZA POSEBNE NAMJENE - korisnici</t>
  </si>
  <si>
    <t>izvor: 503 POMOĆI IZ NENADLEŽNIH PRORAČUNA - KORISNICI</t>
  </si>
  <si>
    <t>izvor: 512 Pomoći iz državnog proračuna - plaće MZOS</t>
  </si>
  <si>
    <t>izvor: 56 Fondovi EU-a</t>
  </si>
  <si>
    <t>izvor: 560 POMOĆI-FOND EU KORISNICI</t>
  </si>
  <si>
    <t>izvor: 611 Donacije</t>
  </si>
  <si>
    <t>izvor: 711 Prihodi od nefinancijske imovine i nadoknade štete s osnova osiguranja</t>
  </si>
  <si>
    <t>K100028 RCK RECEPT</t>
  </si>
  <si>
    <t xml:space="preserve">Pomoći izvor: 01 </t>
  </si>
  <si>
    <t>UKUPNI PRIHODI</t>
  </si>
  <si>
    <t>UKUPNI RASHODI</t>
  </si>
  <si>
    <t>VIŠAK/MANJAK PRIHODA preneseni (+,-)</t>
  </si>
  <si>
    <t>VIŠAK/MANJAK PRIHODA</t>
  </si>
  <si>
    <t>ODGOVORNA OSOBA</t>
  </si>
  <si>
    <t>RAVNATELJ:</t>
  </si>
  <si>
    <t>Sonja Vukelić</t>
  </si>
  <si>
    <t>Damir Pleša,  dipl. ing.</t>
  </si>
  <si>
    <t>Predsjednica školskog odbora:</t>
  </si>
  <si>
    <t>Izvršenje 2024.</t>
  </si>
  <si>
    <t>III Rebalans  2024.</t>
  </si>
  <si>
    <t>Plan 2024.</t>
  </si>
  <si>
    <t>3.123.741,69</t>
  </si>
  <si>
    <t>3.123.741,70</t>
  </si>
  <si>
    <t>Oznaka</t>
  </si>
  <si>
    <t>SVEUKUPNO RASHODI I IZDACI</t>
  </si>
  <si>
    <t>32 TRGOVAČKA-UGOSTILJSKA ŠKOLA KARLOVAC</t>
  </si>
  <si>
    <t>324 Naknade troškova osobama izvan radnog odnosa</t>
  </si>
  <si>
    <t>3241 Naknade troškova osobama izvan radnog odnosa</t>
  </si>
  <si>
    <t>423 Prijevozna sredstva</t>
  </si>
  <si>
    <t>4231 Prijevozna sredstva u cestovnom prometu</t>
  </si>
  <si>
    <t>III Rebalans 2024.</t>
  </si>
  <si>
    <t>Ind  (5/2)</t>
  </si>
  <si>
    <t>9 Vlastiti izvori</t>
  </si>
  <si>
    <t>92 Rezultat poslovanja</t>
  </si>
  <si>
    <t>922 Višak/manjak prihoda</t>
  </si>
  <si>
    <t>Indeks 5/2)</t>
  </si>
  <si>
    <t>Plan 2024./Rebalans III</t>
  </si>
  <si>
    <t>65 Prihodi od upravnih i administrativnih pristojbi, pristojbi po posebnim propisima i naknade</t>
  </si>
  <si>
    <t>UKUPNI PRIHODI I PRENESENI REZULTAT</t>
  </si>
  <si>
    <t>7 Namjenski primici od zaduživanja</t>
  </si>
  <si>
    <t>71 Namjenski primici od zaduživanja</t>
  </si>
  <si>
    <t>6 DONACIJE</t>
  </si>
  <si>
    <t>61 Donacije</t>
  </si>
  <si>
    <t>4 Prihodi za posebne namjene</t>
  </si>
  <si>
    <t>5 POMOĆI</t>
  </si>
  <si>
    <t xml:space="preserve">GODIŠNJI  IZVJEŠTAJ O IZVRŠENJU  FINANCIJSKOG PLANA ZA 2024. GODINU TRGOVAČKO UGOSTITELJSKE ŠKOLE </t>
  </si>
  <si>
    <t>GODIŠNJI IZVJEŠTAJ O IZVRŠENJU FINANCIJSKOG PLANA ZA 2024. G. PO EKONOMSKOJ KLASIFIKACIJI P i R</t>
  </si>
  <si>
    <t>GODIŠNJI IZVJEŠTAJ O IZVRŠENJU FINANCIJSKOG PLANA ZA 2024. G.</t>
  </si>
  <si>
    <t xml:space="preserve">UKUPNI PRIHODI </t>
  </si>
  <si>
    <t>Karlovac, 31.03.2025.</t>
  </si>
  <si>
    <t>Klasa:007-02/25-1/04</t>
  </si>
  <si>
    <t>Urbroj: 2133-46-04/1-25-01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</si>
</sst>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5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Verdana"/>
      <family val="2"/>
      <charset val="238"/>
    </font>
    <font>
      <sz val="9"/>
      <color rgb="FF000000"/>
      <name val="Verdana"/>
      <family val="2"/>
      <charset val="238"/>
    </font>
    <font>
      <b/>
      <sz val="10"/>
      <color rgb="FF000000"/>
      <name val="Verdana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theme="1"/>
      <name val="Verdana"/>
      <family val="2"/>
      <charset val="238"/>
    </font>
    <font>
      <b/>
      <sz val="9"/>
      <color rgb="FF000000"/>
      <name val="Verdana"/>
      <family val="2"/>
      <charset val="238"/>
    </font>
    <font>
      <sz val="11"/>
      <color theme="1"/>
      <name val="Verdana"/>
      <family val="2"/>
      <charset val="238"/>
    </font>
    <font>
      <b/>
      <sz val="8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sz val="7"/>
      <color rgb="FF000000"/>
      <name val="Verdana"/>
      <family val="2"/>
      <charset val="238"/>
    </font>
    <font>
      <b/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9"/>
      <color rgb="FFFF0000"/>
      <name val="Verdana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Verdana"/>
      <family val="2"/>
      <charset val="238"/>
    </font>
    <font>
      <sz val="10"/>
      <name val="Arial"/>
      <family val="2"/>
      <charset val="238"/>
    </font>
    <font>
      <sz val="9"/>
      <name val="Verdana"/>
      <family val="2"/>
      <charset val="238"/>
    </font>
    <font>
      <b/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b/>
      <sz val="10"/>
      <color rgb="FF000000"/>
      <name val="Arial"/>
      <family val="2"/>
    </font>
    <font>
      <b/>
      <sz val="10"/>
      <color rgb="FF000000"/>
      <name val="Verdana"/>
      <family val="2"/>
    </font>
    <font>
      <sz val="10"/>
      <color rgb="FF000000"/>
      <name val="Arial"/>
      <family val="2"/>
    </font>
    <font>
      <sz val="9"/>
      <color rgb="FF000000"/>
      <name val="Verdana"/>
      <family val="2"/>
    </font>
    <font>
      <b/>
      <sz val="9"/>
      <color rgb="FF000000"/>
      <name val="Verdana"/>
      <family val="2"/>
    </font>
    <font>
      <b/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9"/>
      <color theme="1"/>
      <name val="Verdana"/>
      <family val="2"/>
    </font>
    <font>
      <sz val="11"/>
      <color theme="1"/>
      <name val="Calibri"/>
      <family val="2"/>
      <scheme val="minor"/>
    </font>
    <font>
      <b/>
      <sz val="9"/>
      <color rgb="FFFF0000"/>
      <name val="Verdana"/>
      <family val="2"/>
      <charset val="238"/>
    </font>
  </fonts>
  <fills count="5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rgb="FF87CEFA"/>
        <bgColor indexed="64"/>
      </patternFill>
    </fill>
    <fill>
      <patternFill patternType="solid">
        <fgColor rgb="FFADD8E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000000"/>
      </patternFill>
    </fill>
  </fills>
  <borders count="6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357">
    <xf numFmtId="0" fontId="0" fillId="0" borderId="0" xfId="0"/>
    <xf numFmtId="0" fontId="18" fillId="0" borderId="0" xfId="0" applyFont="1" applyAlignment="1">
      <alignment horizontal="left" indent="1"/>
    </xf>
    <xf numFmtId="0" fontId="19" fillId="0" borderId="0" xfId="0" applyFont="1" applyAlignment="1">
      <alignment horizontal="left" indent="1"/>
    </xf>
    <xf numFmtId="0" fontId="20" fillId="0" borderId="10" xfId="0" applyFont="1" applyBorder="1" applyAlignment="1">
      <alignment horizontal="center" vertical="center" wrapText="1" indent="1"/>
    </xf>
    <xf numFmtId="0" fontId="19" fillId="33" borderId="0" xfId="0" applyFont="1" applyFill="1" applyAlignment="1">
      <alignment horizontal="left" indent="1"/>
    </xf>
    <xf numFmtId="0" fontId="21" fillId="33" borderId="11" xfId="0" applyFont="1" applyFill="1" applyBorder="1" applyAlignment="1">
      <alignment horizontal="left" wrapText="1" indent="1"/>
    </xf>
    <xf numFmtId="0" fontId="22" fillId="33" borderId="11" xfId="0" applyFont="1" applyFill="1" applyBorder="1" applyAlignment="1">
      <alignment horizontal="left" wrapText="1" indent="1"/>
    </xf>
    <xf numFmtId="0" fontId="18" fillId="0" borderId="0" xfId="0" applyFont="1" applyAlignment="1">
      <alignment horizontal="center"/>
    </xf>
    <xf numFmtId="0" fontId="20" fillId="0" borderId="0" xfId="0" applyFont="1" applyBorder="1" applyAlignment="1">
      <alignment horizontal="center" vertical="center" wrapText="1" indent="1"/>
    </xf>
    <xf numFmtId="0" fontId="22" fillId="33" borderId="13" xfId="0" applyFont="1" applyFill="1" applyBorder="1" applyAlignment="1">
      <alignment horizontal="left" wrapText="1" indent="1"/>
    </xf>
    <xf numFmtId="0" fontId="18" fillId="0" borderId="12" xfId="0" applyFont="1" applyBorder="1" applyAlignment="1">
      <alignment horizontal="left" indent="1"/>
    </xf>
    <xf numFmtId="0" fontId="23" fillId="0" borderId="12" xfId="0" applyFont="1" applyBorder="1" applyAlignment="1">
      <alignment horizontal="left" indent="1"/>
    </xf>
    <xf numFmtId="4" fontId="21" fillId="33" borderId="11" xfId="0" applyNumberFormat="1" applyFont="1" applyFill="1" applyBorder="1" applyAlignment="1">
      <alignment horizontal="right" wrapText="1"/>
    </xf>
    <xf numFmtId="2" fontId="19" fillId="33" borderId="11" xfId="0" applyNumberFormat="1" applyFont="1" applyFill="1" applyBorder="1" applyAlignment="1">
      <alignment horizontal="right" wrapText="1"/>
    </xf>
    <xf numFmtId="4" fontId="22" fillId="33" borderId="11" xfId="0" applyNumberFormat="1" applyFont="1" applyFill="1" applyBorder="1" applyAlignment="1">
      <alignment horizontal="right" wrapText="1"/>
    </xf>
    <xf numFmtId="4" fontId="22" fillId="33" borderId="13" xfId="0" applyNumberFormat="1" applyFont="1" applyFill="1" applyBorder="1" applyAlignment="1">
      <alignment horizontal="right" wrapText="1"/>
    </xf>
    <xf numFmtId="0" fontId="18" fillId="0" borderId="12" xfId="0" applyFont="1" applyBorder="1" applyAlignment="1">
      <alignment horizontal="right" indent="1"/>
    </xf>
    <xf numFmtId="0" fontId="23" fillId="0" borderId="0" xfId="0" applyFont="1" applyAlignment="1">
      <alignment horizontal="left" indent="1"/>
    </xf>
    <xf numFmtId="0" fontId="18" fillId="0" borderId="12" xfId="0" applyFont="1" applyBorder="1" applyAlignment="1">
      <alignment wrapText="1"/>
    </xf>
    <xf numFmtId="0" fontId="18" fillId="0" borderId="14" xfId="0" applyFont="1" applyBorder="1" applyAlignment="1">
      <alignment horizontal="left" wrapText="1"/>
    </xf>
    <xf numFmtId="0" fontId="23" fillId="0" borderId="12" xfId="0" applyFont="1" applyBorder="1" applyAlignment="1"/>
    <xf numFmtId="0" fontId="23" fillId="0" borderId="12" xfId="0" applyFont="1" applyBorder="1" applyAlignment="1">
      <alignment horizontal="right" indent="1"/>
    </xf>
    <xf numFmtId="0" fontId="23" fillId="0" borderId="15" xfId="0" applyFont="1" applyBorder="1" applyAlignment="1">
      <alignment horizontal="left" indent="1"/>
    </xf>
    <xf numFmtId="2" fontId="18" fillId="0" borderId="12" xfId="0" applyNumberFormat="1" applyFont="1" applyBorder="1" applyAlignment="1">
      <alignment horizontal="right" indent="1"/>
    </xf>
    <xf numFmtId="0" fontId="20" fillId="0" borderId="16" xfId="0" applyFont="1" applyBorder="1" applyAlignment="1">
      <alignment horizontal="center" vertical="center" wrapText="1" indent="1"/>
    </xf>
    <xf numFmtId="0" fontId="20" fillId="0" borderId="12" xfId="0" applyFont="1" applyBorder="1" applyAlignment="1">
      <alignment horizontal="center" vertical="center" wrapText="1" indent="1"/>
    </xf>
    <xf numFmtId="0" fontId="18" fillId="0" borderId="15" xfId="0" applyFont="1" applyBorder="1" applyAlignment="1">
      <alignment horizontal="left" indent="1"/>
    </xf>
    <xf numFmtId="0" fontId="18" fillId="0" borderId="14" xfId="0" applyFont="1" applyBorder="1" applyAlignment="1">
      <alignment horizontal="left" indent="1"/>
    </xf>
    <xf numFmtId="0" fontId="23" fillId="0" borderId="12" xfId="0" applyFont="1" applyBorder="1" applyAlignment="1">
      <alignment horizontal="center"/>
    </xf>
    <xf numFmtId="0" fontId="28" fillId="0" borderId="0" xfId="0" applyFont="1" applyFill="1" applyBorder="1"/>
    <xf numFmtId="0" fontId="26" fillId="0" borderId="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29" fillId="0" borderId="0" xfId="0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Fill="1" applyBorder="1"/>
    <xf numFmtId="0" fontId="30" fillId="0" borderId="20" xfId="0" applyFont="1" applyFill="1" applyBorder="1" applyAlignment="1">
      <alignment horizontal="center" vertical="center"/>
    </xf>
    <xf numFmtId="0" fontId="22" fillId="34" borderId="21" xfId="0" applyFont="1" applyFill="1" applyBorder="1" applyAlignment="1">
      <alignment horizontal="center" wrapText="1"/>
    </xf>
    <xf numFmtId="0" fontId="22" fillId="34" borderId="19" xfId="0" applyFont="1" applyFill="1" applyBorder="1" applyAlignment="1">
      <alignment horizontal="center" vertical="center" wrapText="1"/>
    </xf>
    <xf numFmtId="0" fontId="22" fillId="34" borderId="23" xfId="0" applyFont="1" applyFill="1" applyBorder="1" applyAlignment="1">
      <alignment horizontal="center" vertical="center" wrapText="1"/>
    </xf>
    <xf numFmtId="0" fontId="22" fillId="34" borderId="24" xfId="0" applyFont="1" applyFill="1" applyBorder="1" applyAlignment="1">
      <alignment horizontal="center" vertical="center" wrapText="1"/>
    </xf>
    <xf numFmtId="0" fontId="21" fillId="33" borderId="11" xfId="0" applyFont="1" applyFill="1" applyBorder="1" applyAlignment="1">
      <alignment wrapText="1"/>
    </xf>
    <xf numFmtId="0" fontId="21" fillId="35" borderId="11" xfId="0" applyFont="1" applyFill="1" applyBorder="1" applyAlignment="1">
      <alignment horizontal="left" wrapText="1" indent="1"/>
    </xf>
    <xf numFmtId="4" fontId="21" fillId="35" borderId="11" xfId="0" applyNumberFormat="1" applyFont="1" applyFill="1" applyBorder="1" applyAlignment="1">
      <alignment horizontal="right" wrapText="1" indent="1"/>
    </xf>
    <xf numFmtId="2" fontId="19" fillId="35" borderId="12" xfId="0" applyNumberFormat="1" applyFont="1" applyFill="1" applyBorder="1" applyAlignment="1">
      <alignment horizontal="right" indent="1"/>
    </xf>
    <xf numFmtId="0" fontId="21" fillId="35" borderId="18" xfId="0" applyFont="1" applyFill="1" applyBorder="1" applyAlignment="1">
      <alignment horizontal="right" wrapText="1" indent="1"/>
    </xf>
    <xf numFmtId="0" fontId="22" fillId="35" borderId="11" xfId="0" applyFont="1" applyFill="1" applyBorder="1" applyAlignment="1">
      <alignment horizontal="left" wrapText="1" indent="1"/>
    </xf>
    <xf numFmtId="4" fontId="22" fillId="35" borderId="11" xfId="0" applyNumberFormat="1" applyFont="1" applyFill="1" applyBorder="1" applyAlignment="1">
      <alignment horizontal="right" wrapText="1" indent="1"/>
    </xf>
    <xf numFmtId="0" fontId="22" fillId="35" borderId="18" xfId="0" applyFont="1" applyFill="1" applyBorder="1" applyAlignment="1">
      <alignment horizontal="right" wrapText="1" indent="1"/>
    </xf>
    <xf numFmtId="0" fontId="21" fillId="35" borderId="11" xfId="0" applyFont="1" applyFill="1" applyBorder="1" applyAlignment="1">
      <alignment horizontal="right" wrapText="1" indent="1"/>
    </xf>
    <xf numFmtId="0" fontId="21" fillId="35" borderId="18" xfId="0" applyFont="1" applyFill="1" applyBorder="1" applyAlignment="1">
      <alignment horizontal="left" wrapText="1" indent="1"/>
    </xf>
    <xf numFmtId="0" fontId="22" fillId="35" borderId="11" xfId="0" applyFont="1" applyFill="1" applyBorder="1" applyAlignment="1">
      <alignment horizontal="right" wrapText="1" indent="1"/>
    </xf>
    <xf numFmtId="0" fontId="22" fillId="35" borderId="18" xfId="0" applyFont="1" applyFill="1" applyBorder="1" applyAlignment="1">
      <alignment horizontal="left" wrapText="1" indent="1"/>
    </xf>
    <xf numFmtId="0" fontId="21" fillId="35" borderId="13" xfId="0" applyFont="1" applyFill="1" applyBorder="1" applyAlignment="1">
      <alignment horizontal="left" wrapText="1" indent="1"/>
    </xf>
    <xf numFmtId="4" fontId="21" fillId="35" borderId="13" xfId="0" applyNumberFormat="1" applyFont="1" applyFill="1" applyBorder="1" applyAlignment="1">
      <alignment horizontal="right" wrapText="1" indent="1"/>
    </xf>
    <xf numFmtId="0" fontId="21" fillId="35" borderId="27" xfId="0" applyFont="1" applyFill="1" applyBorder="1" applyAlignment="1">
      <alignment horizontal="left" wrapText="1" indent="1"/>
    </xf>
    <xf numFmtId="2" fontId="19" fillId="35" borderId="25" xfId="0" applyNumberFormat="1" applyFont="1" applyFill="1" applyBorder="1" applyAlignment="1">
      <alignment horizontal="right" indent="1"/>
    </xf>
    <xf numFmtId="4" fontId="21" fillId="35" borderId="11" xfId="0" applyNumberFormat="1" applyFont="1" applyFill="1" applyBorder="1" applyAlignment="1">
      <alignment horizontal="right" wrapText="1"/>
    </xf>
    <xf numFmtId="4" fontId="23" fillId="35" borderId="12" xfId="0" applyNumberFormat="1" applyFont="1" applyFill="1" applyBorder="1" applyAlignment="1"/>
    <xf numFmtId="0" fontId="32" fillId="35" borderId="30" xfId="0" applyFont="1" applyFill="1" applyBorder="1" applyAlignment="1">
      <alignment horizontal="left" wrapText="1" indent="1"/>
    </xf>
    <xf numFmtId="0" fontId="32" fillId="35" borderId="28" xfId="0" applyFont="1" applyFill="1" applyBorder="1" applyAlignment="1">
      <alignment horizontal="left" wrapText="1" indent="1"/>
    </xf>
    <xf numFmtId="0" fontId="32" fillId="35" borderId="26" xfId="0" applyFont="1" applyFill="1" applyBorder="1" applyAlignment="1">
      <alignment horizontal="left" wrapText="1" indent="1"/>
    </xf>
    <xf numFmtId="4" fontId="16" fillId="35" borderId="31" xfId="0" applyNumberFormat="1" applyFont="1" applyFill="1" applyBorder="1" applyAlignment="1">
      <alignment horizontal="right" indent="1"/>
    </xf>
    <xf numFmtId="0" fontId="16" fillId="35" borderId="31" xfId="0" applyFont="1" applyFill="1" applyBorder="1" applyAlignment="1">
      <alignment horizontal="right" indent="1"/>
    </xf>
    <xf numFmtId="0" fontId="16" fillId="35" borderId="12" xfId="0" applyFont="1" applyFill="1" applyBorder="1" applyAlignment="1">
      <alignment horizontal="right" indent="1"/>
    </xf>
    <xf numFmtId="4" fontId="16" fillId="35" borderId="12" xfId="0" applyNumberFormat="1" applyFont="1" applyFill="1" applyBorder="1" applyAlignment="1">
      <alignment horizontal="right" indent="1"/>
    </xf>
    <xf numFmtId="4" fontId="16" fillId="35" borderId="34" xfId="0" applyNumberFormat="1" applyFont="1" applyFill="1" applyBorder="1" applyAlignment="1">
      <alignment horizontal="right" indent="1"/>
    </xf>
    <xf numFmtId="0" fontId="16" fillId="35" borderId="34" xfId="0" applyFont="1" applyFill="1" applyBorder="1" applyAlignment="1">
      <alignment horizontal="right" indent="1"/>
    </xf>
    <xf numFmtId="0" fontId="29" fillId="0" borderId="0" xfId="0" applyFont="1" applyFill="1" applyBorder="1" applyAlignment="1">
      <alignment horizontal="center"/>
    </xf>
    <xf numFmtId="0" fontId="33" fillId="35" borderId="11" xfId="0" applyFont="1" applyFill="1" applyBorder="1" applyAlignment="1">
      <alignment horizontal="left" wrapText="1" indent="1"/>
    </xf>
    <xf numFmtId="4" fontId="33" fillId="35" borderId="11" xfId="0" applyNumberFormat="1" applyFont="1" applyFill="1" applyBorder="1" applyAlignment="1">
      <alignment horizontal="right" wrapText="1" indent="1"/>
    </xf>
    <xf numFmtId="0" fontId="33" fillId="35" borderId="18" xfId="0" applyFont="1" applyFill="1" applyBorder="1" applyAlignment="1">
      <alignment horizontal="right" wrapText="1" indent="1"/>
    </xf>
    <xf numFmtId="2" fontId="34" fillId="35" borderId="12" xfId="0" applyNumberFormat="1" applyFont="1" applyFill="1" applyBorder="1" applyAlignment="1">
      <alignment horizontal="right" indent="1"/>
    </xf>
    <xf numFmtId="0" fontId="33" fillId="35" borderId="11" xfId="0" applyFont="1" applyFill="1" applyBorder="1" applyAlignment="1">
      <alignment horizontal="right" wrapText="1" indent="1"/>
    </xf>
    <xf numFmtId="0" fontId="33" fillId="35" borderId="18" xfId="0" applyFont="1" applyFill="1" applyBorder="1" applyAlignment="1">
      <alignment horizontal="left" wrapText="1" indent="1"/>
    </xf>
    <xf numFmtId="4" fontId="33" fillId="35" borderId="18" xfId="0" applyNumberFormat="1" applyFont="1" applyFill="1" applyBorder="1" applyAlignment="1">
      <alignment horizontal="right" wrapText="1" indent="1"/>
    </xf>
    <xf numFmtId="2" fontId="24" fillId="35" borderId="32" xfId="0" applyNumberFormat="1" applyFont="1" applyFill="1" applyBorder="1" applyAlignment="1">
      <alignment horizontal="right" indent="1"/>
    </xf>
    <xf numFmtId="2" fontId="24" fillId="35" borderId="33" xfId="0" applyNumberFormat="1" applyFont="1" applyFill="1" applyBorder="1" applyAlignment="1">
      <alignment horizontal="right" indent="1"/>
    </xf>
    <xf numFmtId="2" fontId="24" fillId="35" borderId="35" xfId="0" applyNumberFormat="1" applyFont="1" applyFill="1" applyBorder="1" applyAlignment="1">
      <alignment horizontal="right" indent="1"/>
    </xf>
    <xf numFmtId="0" fontId="22" fillId="0" borderId="22" xfId="0" applyFont="1" applyFill="1" applyBorder="1" applyAlignment="1">
      <alignment horizontal="center" vertical="center" wrapText="1"/>
    </xf>
    <xf numFmtId="0" fontId="26" fillId="35" borderId="0" xfId="0" applyFont="1" applyFill="1" applyBorder="1" applyAlignment="1">
      <alignment horizontal="center" vertical="center" wrapText="1"/>
    </xf>
    <xf numFmtId="0" fontId="26" fillId="0" borderId="14" xfId="0" applyFont="1" applyFill="1" applyBorder="1" applyAlignment="1">
      <alignment horizontal="center" vertical="center" wrapText="1"/>
    </xf>
    <xf numFmtId="4" fontId="23" fillId="0" borderId="12" xfId="0" applyNumberFormat="1" applyFont="1" applyBorder="1" applyAlignment="1">
      <alignment horizontal="right" indent="1"/>
    </xf>
    <xf numFmtId="4" fontId="23" fillId="0" borderId="12" xfId="0" applyNumberFormat="1" applyFont="1" applyFill="1" applyBorder="1" applyAlignment="1">
      <alignment horizontal="right"/>
    </xf>
    <xf numFmtId="2" fontId="24" fillId="33" borderId="11" xfId="0" applyNumberFormat="1" applyFont="1" applyFill="1" applyBorder="1" applyAlignment="1">
      <alignment horizontal="right" wrapText="1"/>
    </xf>
    <xf numFmtId="0" fontId="20" fillId="0" borderId="37" xfId="0" applyFont="1" applyBorder="1" applyAlignment="1">
      <alignment horizontal="center" vertical="center" wrapText="1" indent="1"/>
    </xf>
    <xf numFmtId="0" fontId="20" fillId="0" borderId="38" xfId="0" applyFont="1" applyBorder="1" applyAlignment="1">
      <alignment horizontal="center" vertical="center" wrapText="1" indent="1"/>
    </xf>
    <xf numFmtId="0" fontId="20" fillId="0" borderId="39" xfId="0" applyFont="1" applyBorder="1" applyAlignment="1">
      <alignment horizontal="center" vertical="center" wrapText="1" indent="1"/>
    </xf>
    <xf numFmtId="0" fontId="21" fillId="33" borderId="11" xfId="0" applyFont="1" applyFill="1" applyBorder="1" applyAlignment="1">
      <alignment horizontal="right" wrapText="1"/>
    </xf>
    <xf numFmtId="0" fontId="31" fillId="0" borderId="0" xfId="0" applyFont="1" applyFill="1" applyBorder="1" applyAlignment="1">
      <alignment horizontal="center"/>
    </xf>
    <xf numFmtId="0" fontId="21" fillId="33" borderId="28" xfId="0" applyFont="1" applyFill="1" applyBorder="1" applyAlignment="1">
      <alignment horizontal="left" wrapText="1"/>
    </xf>
    <xf numFmtId="0" fontId="20" fillId="0" borderId="19" xfId="0" applyFont="1" applyBorder="1" applyAlignment="1">
      <alignment horizontal="center" vertical="center" wrapText="1" indent="1"/>
    </xf>
    <xf numFmtId="0" fontId="27" fillId="0" borderId="14" xfId="0" applyFont="1" applyFill="1" applyBorder="1" applyAlignment="1">
      <alignment horizontal="center"/>
    </xf>
    <xf numFmtId="0" fontId="20" fillId="0" borderId="41" xfId="0" applyFont="1" applyBorder="1" applyAlignment="1">
      <alignment horizontal="center" vertical="center" wrapText="1" indent="1"/>
    </xf>
    <xf numFmtId="0" fontId="20" fillId="0" borderId="42" xfId="0" applyFont="1" applyBorder="1" applyAlignment="1">
      <alignment horizontal="center" vertical="center" wrapText="1" indent="1"/>
    </xf>
    <xf numFmtId="2" fontId="36" fillId="35" borderId="12" xfId="0" applyNumberFormat="1" applyFont="1" applyFill="1" applyBorder="1" applyAlignment="1">
      <alignment horizontal="right"/>
    </xf>
    <xf numFmtId="0" fontId="22" fillId="33" borderId="0" xfId="0" applyFont="1" applyFill="1" applyBorder="1" applyAlignment="1">
      <alignment horizontal="left" wrapText="1"/>
    </xf>
    <xf numFmtId="0" fontId="0" fillId="0" borderId="0" xfId="0" applyBorder="1"/>
    <xf numFmtId="0" fontId="21" fillId="33" borderId="12" xfId="0" applyFont="1" applyFill="1" applyBorder="1" applyAlignment="1">
      <alignment wrapText="1"/>
    </xf>
    <xf numFmtId="2" fontId="19" fillId="0" borderId="14" xfId="0" applyNumberFormat="1" applyFont="1" applyFill="1" applyBorder="1" applyAlignment="1">
      <alignment horizontal="right" vertical="center"/>
    </xf>
    <xf numFmtId="0" fontId="20" fillId="0" borderId="45" xfId="0" applyFont="1" applyBorder="1" applyAlignment="1">
      <alignment horizontal="center" vertical="center" wrapText="1" indent="1"/>
    </xf>
    <xf numFmtId="0" fontId="20" fillId="0" borderId="46" xfId="0" applyFont="1" applyBorder="1" applyAlignment="1">
      <alignment horizontal="center" vertical="center" wrapText="1" indent="1"/>
    </xf>
    <xf numFmtId="0" fontId="20" fillId="0" borderId="47" xfId="0" applyFont="1" applyBorder="1" applyAlignment="1">
      <alignment horizontal="center" vertical="center" wrapText="1" indent="1"/>
    </xf>
    <xf numFmtId="0" fontId="24" fillId="34" borderId="22" xfId="0" applyFont="1" applyFill="1" applyBorder="1" applyAlignment="1">
      <alignment horizontal="center" vertical="center" wrapText="1"/>
    </xf>
    <xf numFmtId="0" fontId="22" fillId="33" borderId="11" xfId="0" applyFont="1" applyFill="1" applyBorder="1" applyAlignment="1">
      <alignment horizontal="right" wrapText="1"/>
    </xf>
    <xf numFmtId="0" fontId="26" fillId="0" borderId="14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2" fillId="33" borderId="28" xfId="0" applyFont="1" applyFill="1" applyBorder="1" applyAlignment="1">
      <alignment horizontal="left" wrapText="1"/>
    </xf>
    <xf numFmtId="4" fontId="22" fillId="33" borderId="11" xfId="0" applyNumberFormat="1" applyFont="1" applyFill="1" applyBorder="1" applyAlignment="1">
      <alignment wrapText="1"/>
    </xf>
    <xf numFmtId="0" fontId="22" fillId="33" borderId="49" xfId="0" applyFont="1" applyFill="1" applyBorder="1" applyAlignment="1">
      <alignment horizontal="left" wrapText="1"/>
    </xf>
    <xf numFmtId="4" fontId="22" fillId="36" borderId="25" xfId="0" applyNumberFormat="1" applyFont="1" applyFill="1" applyBorder="1" applyAlignment="1">
      <alignment horizontal="right" vertical="center" wrapText="1"/>
    </xf>
    <xf numFmtId="4" fontId="22" fillId="35" borderId="25" xfId="0" applyNumberFormat="1" applyFont="1" applyFill="1" applyBorder="1" applyAlignment="1">
      <alignment horizontal="right" vertical="center" wrapText="1"/>
    </xf>
    <xf numFmtId="0" fontId="21" fillId="33" borderId="50" xfId="0" applyFont="1" applyFill="1" applyBorder="1" applyAlignment="1">
      <alignment horizontal="left" wrapText="1"/>
    </xf>
    <xf numFmtId="0" fontId="21" fillId="33" borderId="17" xfId="0" applyFont="1" applyFill="1" applyBorder="1" applyAlignment="1">
      <alignment wrapText="1"/>
    </xf>
    <xf numFmtId="0" fontId="21" fillId="33" borderId="51" xfId="0" applyFont="1" applyFill="1" applyBorder="1" applyAlignment="1">
      <alignment horizontal="left" wrapText="1"/>
    </xf>
    <xf numFmtId="0" fontId="31" fillId="35" borderId="52" xfId="0" applyFont="1" applyFill="1" applyBorder="1" applyAlignment="1">
      <alignment horizontal="left" vertical="center"/>
    </xf>
    <xf numFmtId="0" fontId="32" fillId="0" borderId="51" xfId="0" applyFont="1" applyBorder="1" applyAlignment="1">
      <alignment vertical="center" wrapText="1"/>
    </xf>
    <xf numFmtId="0" fontId="31" fillId="0" borderId="53" xfId="0" applyFont="1" applyFill="1" applyBorder="1" applyAlignment="1">
      <alignment horizontal="left" vertical="center"/>
    </xf>
    <xf numFmtId="4" fontId="43" fillId="36" borderId="31" xfId="0" applyNumberFormat="1" applyFont="1" applyFill="1" applyBorder="1" applyAlignment="1">
      <alignment horizontal="right" vertical="center" wrapText="1"/>
    </xf>
    <xf numFmtId="4" fontId="44" fillId="0" borderId="12" xfId="0" applyNumberFormat="1" applyFont="1" applyBorder="1" applyAlignment="1">
      <alignment horizontal="right" vertical="center" wrapText="1"/>
    </xf>
    <xf numFmtId="0" fontId="22" fillId="36" borderId="44" xfId="0" applyFont="1" applyFill="1" applyBorder="1" applyAlignment="1">
      <alignment horizontal="right" vertical="center" wrapText="1" indent="1"/>
    </xf>
    <xf numFmtId="4" fontId="37" fillId="36" borderId="11" xfId="0" applyNumberFormat="1" applyFont="1" applyFill="1" applyBorder="1" applyAlignment="1">
      <alignment horizontal="right" wrapText="1"/>
    </xf>
    <xf numFmtId="4" fontId="18" fillId="36" borderId="48" xfId="0" applyNumberFormat="1" applyFont="1" applyFill="1" applyBorder="1" applyAlignment="1">
      <alignment wrapText="1"/>
    </xf>
    <xf numFmtId="4" fontId="43" fillId="36" borderId="31" xfId="0" applyNumberFormat="1" applyFont="1" applyFill="1" applyBorder="1" applyAlignment="1">
      <alignment wrapText="1"/>
    </xf>
    <xf numFmtId="4" fontId="43" fillId="0" borderId="12" xfId="0" applyNumberFormat="1" applyFont="1" applyBorder="1" applyAlignment="1">
      <alignment wrapText="1"/>
    </xf>
    <xf numFmtId="4" fontId="43" fillId="35" borderId="31" xfId="0" applyNumberFormat="1" applyFont="1" applyFill="1" applyBorder="1" applyAlignment="1">
      <alignment wrapText="1"/>
    </xf>
    <xf numFmtId="4" fontId="18" fillId="36" borderId="54" xfId="0" applyNumberFormat="1" applyFont="1" applyFill="1" applyBorder="1" applyAlignment="1">
      <alignment wrapText="1"/>
    </xf>
    <xf numFmtId="0" fontId="0" fillId="35" borderId="0" xfId="0" applyFill="1"/>
    <xf numFmtId="4" fontId="18" fillId="40" borderId="48" xfId="0" applyNumberFormat="1" applyFont="1" applyFill="1" applyBorder="1" applyAlignment="1">
      <alignment wrapText="1"/>
    </xf>
    <xf numFmtId="49" fontId="21" fillId="33" borderId="11" xfId="0" applyNumberFormat="1" applyFont="1" applyFill="1" applyBorder="1" applyAlignment="1">
      <alignment horizontal="right" wrapText="1"/>
    </xf>
    <xf numFmtId="0" fontId="20" fillId="35" borderId="0" xfId="0" applyFont="1" applyFill="1" applyBorder="1" applyAlignment="1">
      <alignment horizontal="center" vertical="center" wrapText="1" indent="1"/>
    </xf>
    <xf numFmtId="0" fontId="24" fillId="36" borderId="0" xfId="0" applyFont="1" applyFill="1" applyBorder="1" applyAlignment="1">
      <alignment horizontal="center" vertical="center" wrapText="1"/>
    </xf>
    <xf numFmtId="4" fontId="24" fillId="36" borderId="0" xfId="0" applyNumberFormat="1" applyFont="1" applyFill="1" applyBorder="1" applyAlignment="1">
      <alignment horizontal="right" wrapText="1" indent="1"/>
    </xf>
    <xf numFmtId="4" fontId="19" fillId="36" borderId="0" xfId="0" applyNumberFormat="1" applyFont="1" applyFill="1" applyBorder="1" applyAlignment="1">
      <alignment horizontal="right" wrapText="1" indent="1"/>
    </xf>
    <xf numFmtId="0" fontId="20" fillId="0" borderId="0" xfId="0" applyFont="1" applyFill="1" applyBorder="1" applyAlignment="1">
      <alignment horizontal="center" vertical="center" wrapText="1" indent="1"/>
    </xf>
    <xf numFmtId="0" fontId="24" fillId="34" borderId="0" xfId="0" applyFont="1" applyFill="1" applyBorder="1" applyAlignment="1">
      <alignment horizontal="center" vertical="center" wrapText="1"/>
    </xf>
    <xf numFmtId="4" fontId="23" fillId="36" borderId="0" xfId="0" applyNumberFormat="1" applyFont="1" applyFill="1" applyBorder="1" applyAlignment="1">
      <alignment horizontal="right" wrapText="1" indent="1"/>
    </xf>
    <xf numFmtId="0" fontId="0" fillId="0" borderId="0" xfId="0" applyFill="1" applyBorder="1"/>
    <xf numFmtId="4" fontId="39" fillId="0" borderId="0" xfId="0" applyNumberFormat="1" applyFont="1" applyFill="1" applyBorder="1" applyAlignment="1">
      <alignment horizontal="right" wrapText="1"/>
    </xf>
    <xf numFmtId="4" fontId="39" fillId="0" borderId="0" xfId="0" applyNumberFormat="1" applyFont="1" applyFill="1" applyBorder="1" applyAlignment="1">
      <alignment vertical="center" wrapText="1"/>
    </xf>
    <xf numFmtId="4" fontId="40" fillId="0" borderId="0" xfId="0" applyNumberFormat="1" applyFont="1" applyFill="1" applyBorder="1" applyAlignment="1">
      <alignment horizontal="right" wrapText="1" indent="1"/>
    </xf>
    <xf numFmtId="0" fontId="39" fillId="0" borderId="0" xfId="0" applyFont="1" applyFill="1" applyBorder="1" applyAlignment="1">
      <alignment horizontal="left" wrapText="1"/>
    </xf>
    <xf numFmtId="4" fontId="42" fillId="0" borderId="0" xfId="0" applyNumberFormat="1" applyFont="1" applyFill="1" applyBorder="1" applyAlignment="1">
      <alignment horizontal="right" wrapText="1" indent="1"/>
    </xf>
    <xf numFmtId="0" fontId="22" fillId="0" borderId="0" xfId="0" applyFont="1" applyFill="1" applyBorder="1" applyAlignment="1">
      <alignment horizontal="left" wrapText="1"/>
    </xf>
    <xf numFmtId="4" fontId="22" fillId="0" borderId="0" xfId="0" applyNumberFormat="1" applyFont="1" applyFill="1" applyBorder="1" applyAlignment="1">
      <alignment horizontal="right" wrapText="1"/>
    </xf>
    <xf numFmtId="4" fontId="19" fillId="0" borderId="0" xfId="0" applyNumberFormat="1" applyFont="1" applyFill="1" applyBorder="1" applyAlignment="1">
      <alignment horizontal="right" wrapText="1" indent="1"/>
    </xf>
    <xf numFmtId="0" fontId="21" fillId="0" borderId="0" xfId="0" applyFont="1" applyFill="1" applyBorder="1" applyAlignment="1">
      <alignment horizontal="left" wrapText="1"/>
    </xf>
    <xf numFmtId="4" fontId="21" fillId="0" borderId="0" xfId="0" applyNumberFormat="1" applyFont="1" applyFill="1" applyBorder="1" applyAlignment="1">
      <alignment horizontal="right" wrapText="1"/>
    </xf>
    <xf numFmtId="4" fontId="41" fillId="0" borderId="0" xfId="0" applyNumberFormat="1" applyFont="1" applyFill="1" applyBorder="1" applyAlignment="1">
      <alignment vertical="center" wrapText="1"/>
    </xf>
    <xf numFmtId="4" fontId="24" fillId="0" borderId="0" xfId="0" applyNumberFormat="1" applyFont="1" applyFill="1" applyBorder="1" applyAlignment="1">
      <alignment horizontal="right" wrapText="1" indent="1"/>
    </xf>
    <xf numFmtId="0" fontId="21" fillId="0" borderId="0" xfId="0" applyFont="1" applyFill="1" applyBorder="1" applyAlignment="1">
      <alignment wrapText="1"/>
    </xf>
    <xf numFmtId="0" fontId="22" fillId="0" borderId="0" xfId="0" applyFont="1" applyFill="1" applyBorder="1" applyAlignment="1">
      <alignment horizontal="right" wrapText="1"/>
    </xf>
    <xf numFmtId="0" fontId="0" fillId="35" borderId="0" xfId="0" applyFill="1" applyBorder="1"/>
    <xf numFmtId="0" fontId="21" fillId="0" borderId="0" xfId="0" applyFont="1" applyFill="1" applyBorder="1" applyAlignment="1">
      <alignment horizontal="right" wrapText="1"/>
    </xf>
    <xf numFmtId="0" fontId="0" fillId="0" borderId="57" xfId="0" applyBorder="1"/>
    <xf numFmtId="0" fontId="39" fillId="35" borderId="0" xfId="0" applyFont="1" applyFill="1" applyBorder="1" applyAlignment="1">
      <alignment horizontal="left" wrapText="1"/>
    </xf>
    <xf numFmtId="4" fontId="39" fillId="35" borderId="0" xfId="0" applyNumberFormat="1" applyFont="1" applyFill="1" applyBorder="1" applyAlignment="1">
      <alignment horizontal="right" wrapText="1"/>
    </xf>
    <xf numFmtId="4" fontId="39" fillId="35" borderId="0" xfId="0" applyNumberFormat="1" applyFont="1" applyFill="1" applyBorder="1" applyAlignment="1">
      <alignment vertical="center" wrapText="1"/>
    </xf>
    <xf numFmtId="4" fontId="40" fillId="36" borderId="0" xfId="0" applyNumberFormat="1" applyFont="1" applyFill="1" applyBorder="1" applyAlignment="1">
      <alignment horizontal="right" wrapText="1" indent="1"/>
    </xf>
    <xf numFmtId="0" fontId="33" fillId="35" borderId="17" xfId="0" applyFont="1" applyFill="1" applyBorder="1" applyAlignment="1">
      <alignment horizontal="left" wrapText="1" indent="1"/>
    </xf>
    <xf numFmtId="4" fontId="33" fillId="35" borderId="17" xfId="0" applyNumberFormat="1" applyFont="1" applyFill="1" applyBorder="1" applyAlignment="1">
      <alignment horizontal="right" wrapText="1" indent="1"/>
    </xf>
    <xf numFmtId="0" fontId="33" fillId="35" borderId="17" xfId="0" applyFont="1" applyFill="1" applyBorder="1" applyAlignment="1">
      <alignment horizontal="right" wrapText="1" indent="1"/>
    </xf>
    <xf numFmtId="0" fontId="33" fillId="35" borderId="29" xfId="0" applyFont="1" applyFill="1" applyBorder="1" applyAlignment="1">
      <alignment horizontal="right" wrapText="1" indent="1"/>
    </xf>
    <xf numFmtId="2" fontId="34" fillId="35" borderId="14" xfId="0" applyNumberFormat="1" applyFont="1" applyFill="1" applyBorder="1" applyAlignment="1">
      <alignment horizontal="right" indent="1"/>
    </xf>
    <xf numFmtId="4" fontId="21" fillId="35" borderId="0" xfId="0" applyNumberFormat="1" applyFont="1" applyFill="1" applyBorder="1" applyAlignment="1">
      <alignment horizontal="right" wrapText="1" indent="1"/>
    </xf>
    <xf numFmtId="0" fontId="21" fillId="35" borderId="0" xfId="0" applyFont="1" applyFill="1" applyBorder="1" applyAlignment="1">
      <alignment horizontal="right" wrapText="1" indent="1"/>
    </xf>
    <xf numFmtId="2" fontId="19" fillId="35" borderId="0" xfId="0" applyNumberFormat="1" applyFont="1" applyFill="1" applyBorder="1" applyAlignment="1">
      <alignment horizontal="right" indent="1"/>
    </xf>
    <xf numFmtId="0" fontId="21" fillId="33" borderId="0" xfId="0" applyFont="1" applyFill="1" applyBorder="1" applyAlignment="1">
      <alignment horizontal="left" wrapText="1"/>
    </xf>
    <xf numFmtId="0" fontId="37" fillId="35" borderId="0" xfId="0" applyFont="1" applyFill="1" applyBorder="1" applyAlignment="1">
      <alignment wrapText="1"/>
    </xf>
    <xf numFmtId="4" fontId="33" fillId="35" borderId="0" xfId="0" applyNumberFormat="1" applyFont="1" applyFill="1" applyBorder="1" applyAlignment="1">
      <alignment horizontal="right" wrapText="1" indent="1"/>
    </xf>
    <xf numFmtId="4" fontId="37" fillId="35" borderId="0" xfId="0" applyNumberFormat="1" applyFont="1" applyFill="1" applyBorder="1" applyAlignment="1">
      <alignment horizontal="right" wrapText="1" indent="1"/>
    </xf>
    <xf numFmtId="0" fontId="33" fillId="35" borderId="0" xfId="0" applyFont="1" applyFill="1" applyBorder="1" applyAlignment="1">
      <alignment horizontal="right" wrapText="1" indent="1"/>
    </xf>
    <xf numFmtId="2" fontId="34" fillId="35" borderId="0" xfId="0" applyNumberFormat="1" applyFont="1" applyFill="1" applyBorder="1" applyAlignment="1">
      <alignment horizontal="right" indent="1"/>
    </xf>
    <xf numFmtId="0" fontId="22" fillId="35" borderId="0" xfId="0" applyFont="1" applyFill="1" applyBorder="1" applyAlignment="1">
      <alignment horizontal="left" wrapText="1" indent="1"/>
    </xf>
    <xf numFmtId="4" fontId="22" fillId="35" borderId="0" xfId="0" applyNumberFormat="1" applyFont="1" applyFill="1" applyBorder="1" applyAlignment="1">
      <alignment horizontal="right" wrapText="1" indent="1"/>
    </xf>
    <xf numFmtId="0" fontId="22" fillId="35" borderId="0" xfId="0" applyFont="1" applyFill="1" applyBorder="1" applyAlignment="1">
      <alignment horizontal="right" wrapText="1" indent="1"/>
    </xf>
    <xf numFmtId="0" fontId="21" fillId="35" borderId="0" xfId="0" applyFont="1" applyFill="1" applyBorder="1" applyAlignment="1">
      <alignment horizontal="left" wrapText="1" indent="1"/>
    </xf>
    <xf numFmtId="0" fontId="33" fillId="35" borderId="0" xfId="0" applyFont="1" applyFill="1" applyBorder="1" applyAlignment="1">
      <alignment horizontal="left" wrapText="1" indent="1"/>
    </xf>
    <xf numFmtId="2" fontId="22" fillId="35" borderId="0" xfId="0" applyNumberFormat="1" applyFont="1" applyFill="1" applyBorder="1" applyAlignment="1">
      <alignment horizontal="right" wrapText="1" indent="1"/>
    </xf>
    <xf numFmtId="0" fontId="23" fillId="0" borderId="51" xfId="0" applyFont="1" applyBorder="1" applyAlignment="1">
      <alignment horizontal="center"/>
    </xf>
    <xf numFmtId="0" fontId="20" fillId="0" borderId="33" xfId="0" applyFont="1" applyBorder="1" applyAlignment="1">
      <alignment horizontal="center" vertical="center" wrapText="1" indent="1"/>
    </xf>
    <xf numFmtId="0" fontId="23" fillId="0" borderId="53" xfId="0" applyFont="1" applyBorder="1" applyAlignment="1">
      <alignment horizontal="left" indent="1"/>
    </xf>
    <xf numFmtId="4" fontId="23" fillId="0" borderId="34" xfId="0" applyNumberFormat="1" applyFont="1" applyBorder="1" applyAlignment="1">
      <alignment horizontal="right" indent="1"/>
    </xf>
    <xf numFmtId="0" fontId="18" fillId="0" borderId="34" xfId="0" applyFont="1" applyBorder="1" applyAlignment="1">
      <alignment horizontal="left" indent="1"/>
    </xf>
    <xf numFmtId="0" fontId="18" fillId="0" borderId="34" xfId="0" applyFont="1" applyBorder="1" applyAlignment="1">
      <alignment horizontal="right" indent="1"/>
    </xf>
    <xf numFmtId="0" fontId="23" fillId="0" borderId="12" xfId="0" applyFont="1" applyBorder="1" applyAlignment="1">
      <alignment horizontal="left" wrapText="1" indent="1"/>
    </xf>
    <xf numFmtId="4" fontId="0" fillId="0" borderId="0" xfId="0" applyNumberFormat="1" applyBorder="1"/>
    <xf numFmtId="4" fontId="45" fillId="33" borderId="11" xfId="0" applyNumberFormat="1" applyFont="1" applyFill="1" applyBorder="1" applyAlignment="1">
      <alignment horizontal="right" wrapText="1"/>
    </xf>
    <xf numFmtId="49" fontId="45" fillId="33" borderId="11" xfId="0" applyNumberFormat="1" applyFont="1" applyFill="1" applyBorder="1" applyAlignment="1">
      <alignment horizontal="right" wrapText="1"/>
    </xf>
    <xf numFmtId="4" fontId="22" fillId="33" borderId="12" xfId="0" applyNumberFormat="1" applyFont="1" applyFill="1" applyBorder="1" applyAlignment="1">
      <alignment horizontal="right" wrapText="1"/>
    </xf>
    <xf numFmtId="0" fontId="46" fillId="0" borderId="10" xfId="0" applyFont="1" applyBorder="1" applyAlignment="1">
      <alignment horizontal="center" vertical="center" wrapText="1" indent="1"/>
    </xf>
    <xf numFmtId="0" fontId="47" fillId="33" borderId="11" xfId="0" applyFont="1" applyFill="1" applyBorder="1" applyAlignment="1">
      <alignment horizontal="left" wrapText="1" indent="1"/>
    </xf>
    <xf numFmtId="4" fontId="47" fillId="33" borderId="11" xfId="0" applyNumberFormat="1" applyFont="1" applyFill="1" applyBorder="1" applyAlignment="1">
      <alignment horizontal="right" wrapText="1" indent="1"/>
    </xf>
    <xf numFmtId="0" fontId="45" fillId="41" borderId="11" xfId="0" applyFont="1" applyFill="1" applyBorder="1" applyAlignment="1">
      <alignment horizontal="left" wrapText="1" indent="1"/>
    </xf>
    <xf numFmtId="4" fontId="45" fillId="41" borderId="11" xfId="0" applyNumberFormat="1" applyFont="1" applyFill="1" applyBorder="1" applyAlignment="1">
      <alignment horizontal="right" wrapText="1" indent="1"/>
    </xf>
    <xf numFmtId="0" fontId="45" fillId="42" borderId="11" xfId="0" applyFont="1" applyFill="1" applyBorder="1" applyAlignment="1">
      <alignment horizontal="left" wrapText="1" indent="1"/>
    </xf>
    <xf numFmtId="4" fontId="45" fillId="42" borderId="11" xfId="0" applyNumberFormat="1" applyFont="1" applyFill="1" applyBorder="1" applyAlignment="1">
      <alignment horizontal="right" wrapText="1" indent="1"/>
    </xf>
    <xf numFmtId="0" fontId="48" fillId="33" borderId="11" xfId="0" applyFont="1" applyFill="1" applyBorder="1" applyAlignment="1">
      <alignment horizontal="left" wrapText="1" indent="1"/>
    </xf>
    <xf numFmtId="0" fontId="47" fillId="33" borderId="11" xfId="0" applyFont="1" applyFill="1" applyBorder="1" applyAlignment="1">
      <alignment horizontal="right" wrapText="1" indent="1"/>
    </xf>
    <xf numFmtId="0" fontId="45" fillId="42" borderId="11" xfId="0" applyFont="1" applyFill="1" applyBorder="1" applyAlignment="1">
      <alignment horizontal="right" wrapText="1" indent="1"/>
    </xf>
    <xf numFmtId="0" fontId="45" fillId="41" borderId="11" xfId="0" applyFont="1" applyFill="1" applyBorder="1" applyAlignment="1">
      <alignment horizontal="right" wrapText="1" indent="1"/>
    </xf>
    <xf numFmtId="0" fontId="46" fillId="0" borderId="0" xfId="0" applyFont="1" applyBorder="1" applyAlignment="1">
      <alignment horizontal="center" vertical="center" wrapText="1" indent="1"/>
    </xf>
    <xf numFmtId="2" fontId="48" fillId="33" borderId="11" xfId="0" applyNumberFormat="1" applyFont="1" applyFill="1" applyBorder="1" applyAlignment="1">
      <alignment horizontal="right" wrapText="1" indent="1"/>
    </xf>
    <xf numFmtId="2" fontId="48" fillId="35" borderId="11" xfId="0" applyNumberFormat="1" applyFont="1" applyFill="1" applyBorder="1" applyAlignment="1">
      <alignment horizontal="right" wrapText="1"/>
    </xf>
    <xf numFmtId="0" fontId="46" fillId="0" borderId="36" xfId="0" applyFont="1" applyBorder="1" applyAlignment="1">
      <alignment horizontal="center" vertical="center" wrapText="1" indent="1"/>
    </xf>
    <xf numFmtId="0" fontId="50" fillId="4" borderId="11" xfId="8" applyFont="1" applyBorder="1" applyAlignment="1">
      <alignment horizontal="left" wrapText="1" indent="1"/>
    </xf>
    <xf numFmtId="4" fontId="50" fillId="4" borderId="11" xfId="8" applyNumberFormat="1" applyFont="1" applyBorder="1" applyAlignment="1">
      <alignment horizontal="right" wrapText="1" indent="1"/>
    </xf>
    <xf numFmtId="2" fontId="50" fillId="4" borderId="11" xfId="8" applyNumberFormat="1" applyFont="1" applyBorder="1" applyAlignment="1">
      <alignment horizontal="right" wrapText="1" indent="1"/>
    </xf>
    <xf numFmtId="2" fontId="50" fillId="4" borderId="11" xfId="8" applyNumberFormat="1" applyFont="1" applyBorder="1" applyAlignment="1">
      <alignment horizontal="right" wrapText="1"/>
    </xf>
    <xf numFmtId="0" fontId="1" fillId="26" borderId="11" xfId="35" applyBorder="1" applyAlignment="1">
      <alignment horizontal="left" wrapText="1" indent="1"/>
    </xf>
    <xf numFmtId="4" fontId="1" fillId="26" borderId="11" xfId="35" applyNumberFormat="1" applyBorder="1" applyAlignment="1">
      <alignment horizontal="right" wrapText="1" indent="1"/>
    </xf>
    <xf numFmtId="2" fontId="1" fillId="26" borderId="11" xfId="35" applyNumberFormat="1" applyBorder="1" applyAlignment="1">
      <alignment horizontal="right" wrapText="1" indent="1"/>
    </xf>
    <xf numFmtId="2" fontId="1" fillId="26" borderId="11" xfId="35" applyNumberFormat="1" applyBorder="1" applyAlignment="1">
      <alignment horizontal="right" wrapText="1"/>
    </xf>
    <xf numFmtId="0" fontId="1" fillId="27" borderId="11" xfId="36" applyBorder="1" applyAlignment="1">
      <alignment horizontal="left" wrapText="1" indent="1"/>
    </xf>
    <xf numFmtId="4" fontId="1" fillId="27" borderId="11" xfId="36" applyNumberFormat="1" applyBorder="1" applyAlignment="1">
      <alignment horizontal="right" wrapText="1" indent="1"/>
    </xf>
    <xf numFmtId="2" fontId="1" fillId="27" borderId="11" xfId="36" applyNumberFormat="1" applyBorder="1" applyAlignment="1">
      <alignment horizontal="right" wrapText="1" indent="1"/>
    </xf>
    <xf numFmtId="2" fontId="1" fillId="27" borderId="11" xfId="36" applyNumberFormat="1" applyBorder="1" applyAlignment="1">
      <alignment horizontal="right" wrapText="1"/>
    </xf>
    <xf numFmtId="0" fontId="51" fillId="43" borderId="11" xfId="37" applyFont="1" applyFill="1" applyBorder="1" applyAlignment="1">
      <alignment horizontal="left" wrapText="1" indent="1"/>
    </xf>
    <xf numFmtId="4" fontId="51" fillId="43" borderId="11" xfId="37" applyNumberFormat="1" applyFont="1" applyFill="1" applyBorder="1" applyAlignment="1">
      <alignment horizontal="right" wrapText="1" indent="1"/>
    </xf>
    <xf numFmtId="2" fontId="51" fillId="43" borderId="11" xfId="37" applyNumberFormat="1" applyFont="1" applyFill="1" applyBorder="1" applyAlignment="1">
      <alignment horizontal="right" wrapText="1" indent="1"/>
    </xf>
    <xf numFmtId="2" fontId="51" fillId="43" borderId="11" xfId="37" applyNumberFormat="1" applyFont="1" applyFill="1" applyBorder="1" applyAlignment="1">
      <alignment horizontal="right" wrapText="1"/>
    </xf>
    <xf numFmtId="0" fontId="1" fillId="43" borderId="11" xfId="37" applyFill="1" applyBorder="1" applyAlignment="1">
      <alignment horizontal="left" wrapText="1" indent="1"/>
    </xf>
    <xf numFmtId="0" fontId="1" fillId="43" borderId="11" xfId="37" applyFill="1" applyBorder="1" applyAlignment="1">
      <alignment horizontal="right" wrapText="1" indent="1"/>
    </xf>
    <xf numFmtId="2" fontId="1" fillId="43" borderId="11" xfId="37" applyNumberFormat="1" applyFill="1" applyBorder="1" applyAlignment="1">
      <alignment horizontal="right" wrapText="1" indent="1"/>
    </xf>
    <xf numFmtId="2" fontId="1" fillId="43" borderId="11" xfId="37" applyNumberFormat="1" applyFill="1" applyBorder="1" applyAlignment="1">
      <alignment horizontal="right" wrapText="1"/>
    </xf>
    <xf numFmtId="4" fontId="1" fillId="43" borderId="11" xfId="37" applyNumberFormat="1" applyFill="1" applyBorder="1" applyAlignment="1">
      <alignment horizontal="right" wrapText="1" indent="1"/>
    </xf>
    <xf numFmtId="0" fontId="45" fillId="43" borderId="11" xfId="0" applyFont="1" applyFill="1" applyBorder="1" applyAlignment="1">
      <alignment horizontal="left" wrapText="1" indent="1"/>
    </xf>
    <xf numFmtId="4" fontId="47" fillId="43" borderId="11" xfId="0" applyNumberFormat="1" applyFont="1" applyFill="1" applyBorder="1" applyAlignment="1">
      <alignment horizontal="right" wrapText="1" indent="1"/>
    </xf>
    <xf numFmtId="43" fontId="47" fillId="43" borderId="11" xfId="42" applyFont="1" applyFill="1" applyBorder="1" applyAlignment="1">
      <alignment horizontal="left" wrapText="1" indent="1"/>
    </xf>
    <xf numFmtId="2" fontId="48" fillId="43" borderId="11" xfId="0" applyNumberFormat="1" applyFont="1" applyFill="1" applyBorder="1" applyAlignment="1">
      <alignment horizontal="right" wrapText="1" indent="1"/>
    </xf>
    <xf numFmtId="4" fontId="45" fillId="43" borderId="11" xfId="0" applyNumberFormat="1" applyFont="1" applyFill="1" applyBorder="1" applyAlignment="1">
      <alignment horizontal="right" wrapText="1" indent="1"/>
    </xf>
    <xf numFmtId="0" fontId="48" fillId="43" borderId="11" xfId="0" applyFont="1" applyFill="1" applyBorder="1" applyAlignment="1">
      <alignment horizontal="right" wrapText="1" indent="1"/>
    </xf>
    <xf numFmtId="2" fontId="19" fillId="43" borderId="14" xfId="0" applyNumberFormat="1" applyFont="1" applyFill="1" applyBorder="1" applyAlignment="1">
      <alignment horizontal="right" vertical="center"/>
    </xf>
    <xf numFmtId="0" fontId="45" fillId="43" borderId="11" xfId="0" applyFont="1" applyFill="1" applyBorder="1" applyAlignment="1">
      <alignment horizontal="right" wrapText="1" indent="1"/>
    </xf>
    <xf numFmtId="0" fontId="48" fillId="43" borderId="11" xfId="0" applyFont="1" applyFill="1" applyBorder="1" applyAlignment="1">
      <alignment horizontal="left" wrapText="1" indent="1"/>
    </xf>
    <xf numFmtId="2" fontId="19" fillId="43" borderId="43" xfId="0" applyNumberFormat="1" applyFont="1" applyFill="1" applyBorder="1" applyAlignment="1">
      <alignment horizontal="right" vertical="center"/>
    </xf>
    <xf numFmtId="0" fontId="1" fillId="44" borderId="11" xfId="35" applyFill="1" applyBorder="1" applyAlignment="1">
      <alignment horizontal="left" wrapText="1" indent="1"/>
    </xf>
    <xf numFmtId="4" fontId="1" fillId="44" borderId="11" xfId="35" applyNumberFormat="1" applyFill="1" applyBorder="1" applyAlignment="1">
      <alignment horizontal="right" wrapText="1" indent="1"/>
    </xf>
    <xf numFmtId="2" fontId="1" fillId="44" borderId="11" xfId="35" applyNumberFormat="1" applyFill="1" applyBorder="1" applyAlignment="1">
      <alignment horizontal="right" wrapText="1" indent="1"/>
    </xf>
    <xf numFmtId="2" fontId="1" fillId="44" borderId="11" xfId="35" applyNumberFormat="1" applyFill="1" applyBorder="1" applyAlignment="1">
      <alignment horizontal="right" wrapText="1"/>
    </xf>
    <xf numFmtId="0" fontId="45" fillId="44" borderId="11" xfId="0" applyFont="1" applyFill="1" applyBorder="1" applyAlignment="1">
      <alignment horizontal="left" wrapText="1" indent="1"/>
    </xf>
    <xf numFmtId="4" fontId="47" fillId="44" borderId="11" xfId="0" applyNumberFormat="1" applyFont="1" applyFill="1" applyBorder="1" applyAlignment="1">
      <alignment horizontal="right" wrapText="1" indent="1"/>
    </xf>
    <xf numFmtId="43" fontId="47" fillId="44" borderId="11" xfId="42" applyFont="1" applyFill="1" applyBorder="1" applyAlignment="1">
      <alignment horizontal="left" wrapText="1" indent="1"/>
    </xf>
    <xf numFmtId="2" fontId="48" fillId="44" borderId="11" xfId="0" applyNumberFormat="1" applyFont="1" applyFill="1" applyBorder="1" applyAlignment="1">
      <alignment horizontal="right" wrapText="1" indent="1"/>
    </xf>
    <xf numFmtId="4" fontId="45" fillId="44" borderId="11" xfId="0" applyNumberFormat="1" applyFont="1" applyFill="1" applyBorder="1" applyAlignment="1">
      <alignment horizontal="right" wrapText="1" indent="1"/>
    </xf>
    <xf numFmtId="0" fontId="48" fillId="44" borderId="11" xfId="0" applyFont="1" applyFill="1" applyBorder="1" applyAlignment="1">
      <alignment horizontal="right" wrapText="1" indent="1"/>
    </xf>
    <xf numFmtId="2" fontId="19" fillId="44" borderId="14" xfId="0" applyNumberFormat="1" applyFont="1" applyFill="1" applyBorder="1" applyAlignment="1">
      <alignment horizontal="right" vertical="center"/>
    </xf>
    <xf numFmtId="0" fontId="45" fillId="44" borderId="11" xfId="0" applyFont="1" applyFill="1" applyBorder="1" applyAlignment="1">
      <alignment horizontal="right" wrapText="1" indent="1"/>
    </xf>
    <xf numFmtId="0" fontId="48" fillId="44" borderId="11" xfId="0" applyFont="1" applyFill="1" applyBorder="1" applyAlignment="1">
      <alignment horizontal="left" wrapText="1" indent="1"/>
    </xf>
    <xf numFmtId="0" fontId="48" fillId="33" borderId="18" xfId="0" applyFont="1" applyFill="1" applyBorder="1" applyAlignment="1">
      <alignment horizontal="left" wrapText="1" indent="1"/>
    </xf>
    <xf numFmtId="2" fontId="24" fillId="44" borderId="58" xfId="0" applyNumberFormat="1" applyFont="1" applyFill="1" applyBorder="1" applyAlignment="1">
      <alignment horizontal="right" vertical="center"/>
    </xf>
    <xf numFmtId="0" fontId="39" fillId="45" borderId="11" xfId="0" applyFont="1" applyFill="1" applyBorder="1" applyAlignment="1">
      <alignment horizontal="left" wrapText="1" indent="1"/>
    </xf>
    <xf numFmtId="4" fontId="39" fillId="45" borderId="11" xfId="0" applyNumberFormat="1" applyFont="1" applyFill="1" applyBorder="1" applyAlignment="1">
      <alignment horizontal="right" wrapText="1" indent="1"/>
    </xf>
    <xf numFmtId="0" fontId="42" fillId="45" borderId="11" xfId="0" applyFont="1" applyFill="1" applyBorder="1" applyAlignment="1">
      <alignment horizontal="right" wrapText="1" indent="1"/>
    </xf>
    <xf numFmtId="2" fontId="42" fillId="45" borderId="14" xfId="0" applyNumberFormat="1" applyFont="1" applyFill="1" applyBorder="1" applyAlignment="1">
      <alignment horizontal="right" vertical="center"/>
    </xf>
    <xf numFmtId="0" fontId="45" fillId="45" borderId="11" xfId="0" applyFont="1" applyFill="1" applyBorder="1" applyAlignment="1">
      <alignment horizontal="left" wrapText="1" indent="1"/>
    </xf>
    <xf numFmtId="4" fontId="45" fillId="45" borderId="11" xfId="0" applyNumberFormat="1" applyFont="1" applyFill="1" applyBorder="1" applyAlignment="1">
      <alignment horizontal="right" wrapText="1" indent="1"/>
    </xf>
    <xf numFmtId="0" fontId="48" fillId="45" borderId="11" xfId="0" applyFont="1" applyFill="1" applyBorder="1" applyAlignment="1">
      <alignment horizontal="right" wrapText="1" indent="1"/>
    </xf>
    <xf numFmtId="2" fontId="19" fillId="45" borderId="14" xfId="0" applyNumberFormat="1" applyFont="1" applyFill="1" applyBorder="1" applyAlignment="1">
      <alignment horizontal="right" vertical="center"/>
    </xf>
    <xf numFmtId="0" fontId="48" fillId="33" borderId="18" xfId="0" applyFont="1" applyFill="1" applyBorder="1" applyAlignment="1">
      <alignment horizontal="right" wrapText="1" indent="1"/>
    </xf>
    <xf numFmtId="2" fontId="48" fillId="0" borderId="12" xfId="0" applyNumberFormat="1" applyFont="1" applyFill="1" applyBorder="1" applyAlignment="1">
      <alignment horizontal="right" vertical="center"/>
    </xf>
    <xf numFmtId="0" fontId="47" fillId="46" borderId="11" xfId="0" applyFont="1" applyFill="1" applyBorder="1" applyAlignment="1">
      <alignment horizontal="left" wrapText="1" indent="1"/>
    </xf>
    <xf numFmtId="4" fontId="47" fillId="46" borderId="11" xfId="0" applyNumberFormat="1" applyFont="1" applyFill="1" applyBorder="1" applyAlignment="1">
      <alignment horizontal="right" wrapText="1" indent="1"/>
    </xf>
    <xf numFmtId="0" fontId="48" fillId="46" borderId="18" xfId="0" applyFont="1" applyFill="1" applyBorder="1" applyAlignment="1">
      <alignment horizontal="right" wrapText="1" indent="1"/>
    </xf>
    <xf numFmtId="2" fontId="48" fillId="46" borderId="12" xfId="0" applyNumberFormat="1" applyFont="1" applyFill="1" applyBorder="1" applyAlignment="1">
      <alignment horizontal="right" vertical="center"/>
    </xf>
    <xf numFmtId="4" fontId="22" fillId="33" borderId="11" xfId="0" applyNumberFormat="1" applyFont="1" applyFill="1" applyBorder="1" applyAlignment="1">
      <alignment horizontal="right" wrapText="1" indent="1"/>
    </xf>
    <xf numFmtId="4" fontId="22" fillId="33" borderId="0" xfId="0" applyNumberFormat="1" applyFont="1" applyFill="1" applyBorder="1" applyAlignment="1">
      <alignment horizontal="right" wrapText="1"/>
    </xf>
    <xf numFmtId="2" fontId="49" fillId="33" borderId="0" xfId="0" applyNumberFormat="1" applyFont="1" applyFill="1" applyBorder="1" applyAlignment="1">
      <alignment horizontal="right" wrapText="1" indent="1"/>
    </xf>
    <xf numFmtId="2" fontId="24" fillId="35" borderId="0" xfId="0" applyNumberFormat="1" applyFont="1" applyFill="1" applyBorder="1" applyAlignment="1">
      <alignment horizontal="right" wrapText="1" indent="1"/>
    </xf>
    <xf numFmtId="0" fontId="1" fillId="43" borderId="13" xfId="35" applyFill="1" applyBorder="1" applyAlignment="1">
      <alignment horizontal="left" wrapText="1" indent="1"/>
    </xf>
    <xf numFmtId="4" fontId="1" fillId="43" borderId="13" xfId="35" applyNumberFormat="1" applyFill="1" applyBorder="1" applyAlignment="1">
      <alignment horizontal="right" wrapText="1" indent="1"/>
    </xf>
    <xf numFmtId="2" fontId="1" fillId="43" borderId="13" xfId="35" applyNumberFormat="1" applyFill="1" applyBorder="1" applyAlignment="1">
      <alignment horizontal="right" wrapText="1" indent="1"/>
    </xf>
    <xf numFmtId="2" fontId="1" fillId="43" borderId="13" xfId="35" applyNumberFormat="1" applyFill="1" applyBorder="1" applyAlignment="1">
      <alignment horizontal="right" wrapText="1"/>
    </xf>
    <xf numFmtId="0" fontId="1" fillId="26" borderId="59" xfId="35" applyBorder="1" applyAlignment="1">
      <alignment horizontal="left" wrapText="1" indent="1"/>
    </xf>
    <xf numFmtId="4" fontId="1" fillId="26" borderId="59" xfId="35" applyNumberFormat="1" applyBorder="1" applyAlignment="1">
      <alignment horizontal="right" wrapText="1" indent="1"/>
    </xf>
    <xf numFmtId="2" fontId="1" fillId="26" borderId="59" xfId="35" applyNumberFormat="1" applyBorder="1" applyAlignment="1">
      <alignment horizontal="right" wrapText="1" indent="1"/>
    </xf>
    <xf numFmtId="2" fontId="1" fillId="26" borderId="59" xfId="35" applyNumberFormat="1" applyBorder="1" applyAlignment="1">
      <alignment horizontal="right" wrapText="1"/>
    </xf>
    <xf numFmtId="43" fontId="21" fillId="33" borderId="11" xfId="42" applyFont="1" applyFill="1" applyBorder="1" applyAlignment="1">
      <alignment horizontal="right" wrapText="1"/>
    </xf>
    <xf numFmtId="2" fontId="21" fillId="33" borderId="12" xfId="0" applyNumberFormat="1" applyFont="1" applyFill="1" applyBorder="1" applyAlignment="1">
      <alignment wrapText="1"/>
    </xf>
    <xf numFmtId="2" fontId="21" fillId="33" borderId="17" xfId="0" applyNumberFormat="1" applyFont="1" applyFill="1" applyBorder="1" applyAlignment="1">
      <alignment wrapText="1"/>
    </xf>
    <xf numFmtId="0" fontId="22" fillId="39" borderId="28" xfId="0" applyFont="1" applyFill="1" applyBorder="1" applyAlignment="1">
      <alignment horizontal="left" wrapText="1"/>
    </xf>
    <xf numFmtId="4" fontId="22" fillId="39" borderId="11" xfId="0" applyNumberFormat="1" applyFont="1" applyFill="1" applyBorder="1" applyAlignment="1">
      <alignment horizontal="right" wrapText="1"/>
    </xf>
    <xf numFmtId="4" fontId="37" fillId="40" borderId="11" xfId="0" applyNumberFormat="1" applyFont="1" applyFill="1" applyBorder="1" applyAlignment="1">
      <alignment horizontal="right" wrapText="1" indent="1"/>
    </xf>
    <xf numFmtId="4" fontId="18" fillId="40" borderId="48" xfId="0" applyNumberFormat="1" applyFont="1" applyFill="1" applyBorder="1" applyAlignment="1">
      <alignment horizontal="right" wrapText="1" indent="1"/>
    </xf>
    <xf numFmtId="4" fontId="37" fillId="40" borderId="11" xfId="0" applyNumberFormat="1" applyFont="1" applyFill="1" applyBorder="1" applyAlignment="1">
      <alignment horizontal="right" wrapText="1"/>
    </xf>
    <xf numFmtId="0" fontId="22" fillId="39" borderId="11" xfId="0" applyFont="1" applyFill="1" applyBorder="1" applyAlignment="1">
      <alignment horizontal="right" wrapText="1"/>
    </xf>
    <xf numFmtId="0" fontId="22" fillId="39" borderId="49" xfId="0" applyFont="1" applyFill="1" applyBorder="1" applyAlignment="1">
      <alignment horizontal="left" wrapText="1"/>
    </xf>
    <xf numFmtId="0" fontId="22" fillId="39" borderId="13" xfId="0" applyFont="1" applyFill="1" applyBorder="1" applyAlignment="1">
      <alignment horizontal="right" wrapText="1"/>
    </xf>
    <xf numFmtId="4" fontId="43" fillId="36" borderId="34" xfId="0" applyNumberFormat="1" applyFont="1" applyFill="1" applyBorder="1" applyAlignment="1">
      <alignment vertical="center" wrapText="1"/>
    </xf>
    <xf numFmtId="4" fontId="22" fillId="36" borderId="34" xfId="0" applyNumberFormat="1" applyFont="1" applyFill="1" applyBorder="1" applyAlignment="1">
      <alignment wrapText="1"/>
    </xf>
    <xf numFmtId="4" fontId="43" fillId="35" borderId="34" xfId="0" applyNumberFormat="1" applyFont="1" applyFill="1" applyBorder="1" applyAlignment="1">
      <alignment wrapText="1"/>
    </xf>
    <xf numFmtId="4" fontId="43" fillId="36" borderId="60" xfId="0" applyNumberFormat="1" applyFont="1" applyFill="1" applyBorder="1" applyAlignment="1">
      <alignment horizontal="right" wrapText="1"/>
    </xf>
    <xf numFmtId="4" fontId="43" fillId="0" borderId="61" xfId="0" applyNumberFormat="1" applyFont="1" applyBorder="1" applyAlignment="1">
      <alignment horizontal="right" wrapText="1"/>
    </xf>
    <xf numFmtId="4" fontId="22" fillId="36" borderId="62" xfId="0" applyNumberFormat="1" applyFont="1" applyFill="1" applyBorder="1" applyAlignment="1">
      <alignment horizontal="right" wrapText="1"/>
    </xf>
    <xf numFmtId="4" fontId="37" fillId="36" borderId="13" xfId="0" applyNumberFormat="1" applyFont="1" applyFill="1" applyBorder="1" applyAlignment="1">
      <alignment horizontal="right" wrapText="1"/>
    </xf>
    <xf numFmtId="4" fontId="38" fillId="36" borderId="30" xfId="0" applyNumberFormat="1" applyFont="1" applyFill="1" applyBorder="1" applyAlignment="1">
      <alignment horizontal="right" wrapText="1"/>
    </xf>
    <xf numFmtId="4" fontId="23" fillId="36" borderId="55" xfId="0" applyNumberFormat="1" applyFont="1" applyFill="1" applyBorder="1" applyAlignment="1">
      <alignment wrapText="1"/>
    </xf>
    <xf numFmtId="4" fontId="38" fillId="36" borderId="28" xfId="0" applyNumberFormat="1" applyFont="1" applyFill="1" applyBorder="1" applyAlignment="1">
      <alignment horizontal="right" wrapText="1"/>
    </xf>
    <xf numFmtId="4" fontId="23" fillId="36" borderId="48" xfId="0" applyNumberFormat="1" applyFont="1" applyFill="1" applyBorder="1" applyAlignment="1">
      <alignment wrapText="1"/>
    </xf>
    <xf numFmtId="4" fontId="38" fillId="36" borderId="26" xfId="0" applyNumberFormat="1" applyFont="1" applyFill="1" applyBorder="1" applyAlignment="1">
      <alignment horizontal="right" wrapText="1"/>
    </xf>
    <xf numFmtId="4" fontId="23" fillId="36" borderId="56" xfId="0" applyNumberFormat="1" applyFont="1" applyFill="1" applyBorder="1" applyAlignment="1">
      <alignment wrapText="1"/>
    </xf>
    <xf numFmtId="0" fontId="47" fillId="43" borderId="11" xfId="0" applyFont="1" applyFill="1" applyBorder="1" applyAlignment="1">
      <alignment horizontal="left" wrapText="1" indent="1"/>
    </xf>
    <xf numFmtId="0" fontId="47" fillId="43" borderId="11" xfId="0" applyFont="1" applyFill="1" applyBorder="1" applyAlignment="1">
      <alignment horizontal="right" wrapText="1" indent="1"/>
    </xf>
    <xf numFmtId="0" fontId="47" fillId="35" borderId="11" xfId="0" applyFont="1" applyFill="1" applyBorder="1" applyAlignment="1">
      <alignment horizontal="left" wrapText="1" indent="1"/>
    </xf>
    <xf numFmtId="0" fontId="47" fillId="35" borderId="11" xfId="0" applyFont="1" applyFill="1" applyBorder="1" applyAlignment="1">
      <alignment horizontal="right" wrapText="1" indent="1"/>
    </xf>
    <xf numFmtId="4" fontId="47" fillId="35" borderId="11" xfId="0" applyNumberFormat="1" applyFont="1" applyFill="1" applyBorder="1" applyAlignment="1">
      <alignment horizontal="right" wrapText="1" indent="1"/>
    </xf>
    <xf numFmtId="2" fontId="48" fillId="35" borderId="11" xfId="0" applyNumberFormat="1" applyFont="1" applyFill="1" applyBorder="1" applyAlignment="1">
      <alignment horizontal="right" wrapText="1" indent="1"/>
    </xf>
    <xf numFmtId="2" fontId="20" fillId="33" borderId="11" xfId="0" applyNumberFormat="1" applyFont="1" applyFill="1" applyBorder="1" applyAlignment="1">
      <alignment horizontal="right" wrapText="1" indent="1"/>
    </xf>
    <xf numFmtId="2" fontId="20" fillId="35" borderId="11" xfId="0" applyNumberFormat="1" applyFont="1" applyFill="1" applyBorder="1" applyAlignment="1">
      <alignment horizontal="right" wrapText="1"/>
    </xf>
    <xf numFmtId="4" fontId="21" fillId="33" borderId="0" xfId="0" applyNumberFormat="1" applyFont="1" applyFill="1" applyBorder="1" applyAlignment="1">
      <alignment horizontal="right" wrapText="1"/>
    </xf>
    <xf numFmtId="2" fontId="21" fillId="36" borderId="0" xfId="0" applyNumberFormat="1" applyFont="1" applyFill="1" applyBorder="1" applyAlignment="1">
      <alignment horizontal="right" wrapText="1"/>
    </xf>
    <xf numFmtId="2" fontId="21" fillId="36" borderId="0" xfId="0" applyNumberFormat="1" applyFont="1" applyFill="1" applyBorder="1"/>
    <xf numFmtId="0" fontId="21" fillId="33" borderId="0" xfId="0" applyFont="1" applyFill="1" applyBorder="1" applyAlignment="1">
      <alignment wrapText="1"/>
    </xf>
    <xf numFmtId="0" fontId="21" fillId="33" borderId="0" xfId="0" applyFont="1" applyFill="1" applyBorder="1" applyAlignment="1">
      <alignment horizontal="right" wrapText="1"/>
    </xf>
    <xf numFmtId="2" fontId="22" fillId="36" borderId="0" xfId="0" applyNumberFormat="1" applyFont="1" applyFill="1" applyBorder="1" applyAlignment="1">
      <alignment horizontal="right" wrapText="1"/>
    </xf>
    <xf numFmtId="2" fontId="22" fillId="36" borderId="0" xfId="0" applyNumberFormat="1" applyFont="1" applyFill="1" applyBorder="1"/>
    <xf numFmtId="0" fontId="47" fillId="33" borderId="63" xfId="0" applyFont="1" applyFill="1" applyBorder="1" applyAlignment="1">
      <alignment horizontal="left" wrapText="1" indent="1"/>
    </xf>
    <xf numFmtId="4" fontId="47" fillId="33" borderId="63" xfId="0" applyNumberFormat="1" applyFont="1" applyFill="1" applyBorder="1" applyAlignment="1">
      <alignment horizontal="right" wrapText="1" indent="1"/>
    </xf>
    <xf numFmtId="0" fontId="47" fillId="47" borderId="11" xfId="0" applyFont="1" applyFill="1" applyBorder="1" applyAlignment="1">
      <alignment horizontal="left" wrapText="1" indent="1"/>
    </xf>
    <xf numFmtId="4" fontId="47" fillId="47" borderId="11" xfId="0" applyNumberFormat="1" applyFont="1" applyFill="1" applyBorder="1" applyAlignment="1">
      <alignment horizontal="right" wrapText="1" indent="1"/>
    </xf>
    <xf numFmtId="0" fontId="47" fillId="49" borderId="11" xfId="0" applyFont="1" applyFill="1" applyBorder="1" applyAlignment="1">
      <alignment horizontal="left" wrapText="1" indent="1"/>
    </xf>
    <xf numFmtId="4" fontId="47" fillId="49" borderId="11" xfId="0" applyNumberFormat="1" applyFont="1" applyFill="1" applyBorder="1" applyAlignment="1">
      <alignment horizontal="right" wrapText="1" indent="1"/>
    </xf>
    <xf numFmtId="2" fontId="52" fillId="36" borderId="12" xfId="0" applyNumberFormat="1" applyFont="1" applyFill="1" applyBorder="1"/>
    <xf numFmtId="2" fontId="52" fillId="50" borderId="12" xfId="0" applyNumberFormat="1" applyFont="1" applyFill="1" applyBorder="1"/>
    <xf numFmtId="2" fontId="52" fillId="48" borderId="12" xfId="0" applyNumberFormat="1" applyFont="1" applyFill="1" applyBorder="1"/>
    <xf numFmtId="2" fontId="48" fillId="47" borderId="11" xfId="0" applyNumberFormat="1" applyFont="1" applyFill="1" applyBorder="1" applyAlignment="1">
      <alignment horizontal="right" wrapText="1" indent="1"/>
    </xf>
    <xf numFmtId="2" fontId="48" fillId="49" borderId="11" xfId="0" applyNumberFormat="1" applyFont="1" applyFill="1" applyBorder="1" applyAlignment="1">
      <alignment horizontal="right" wrapText="1" indent="1"/>
    </xf>
    <xf numFmtId="2" fontId="48" fillId="33" borderId="0" xfId="0" applyNumberFormat="1" applyFont="1" applyFill="1" applyBorder="1" applyAlignment="1">
      <alignment horizontal="right" wrapText="1" indent="1"/>
    </xf>
    <xf numFmtId="2" fontId="48" fillId="33" borderId="64" xfId="0" applyNumberFormat="1" applyFont="1" applyFill="1" applyBorder="1" applyAlignment="1">
      <alignment horizontal="right" wrapText="1" indent="1"/>
    </xf>
    <xf numFmtId="0" fontId="45" fillId="35" borderId="11" xfId="0" applyFont="1" applyFill="1" applyBorder="1" applyAlignment="1">
      <alignment horizontal="left" wrapText="1" indent="1"/>
    </xf>
    <xf numFmtId="4" fontId="45" fillId="35" borderId="11" xfId="0" applyNumberFormat="1" applyFont="1" applyFill="1" applyBorder="1" applyAlignment="1">
      <alignment horizontal="right" wrapText="1" indent="1"/>
    </xf>
    <xf numFmtId="0" fontId="45" fillId="35" borderId="11" xfId="0" applyFont="1" applyFill="1" applyBorder="1" applyAlignment="1">
      <alignment horizontal="right" wrapText="1" indent="1"/>
    </xf>
    <xf numFmtId="0" fontId="53" fillId="35" borderId="0" xfId="0" applyFont="1" applyFill="1" applyAlignment="1">
      <alignment horizontal="left" indent="1"/>
    </xf>
    <xf numFmtId="0" fontId="47" fillId="38" borderId="11" xfId="0" applyFont="1" applyFill="1" applyBorder="1" applyAlignment="1">
      <alignment horizontal="left" wrapText="1" indent="1"/>
    </xf>
    <xf numFmtId="4" fontId="47" fillId="38" borderId="11" xfId="0" applyNumberFormat="1" applyFont="1" applyFill="1" applyBorder="1" applyAlignment="1">
      <alignment horizontal="right" wrapText="1" indent="1"/>
    </xf>
    <xf numFmtId="0" fontId="47" fillId="37" borderId="11" xfId="0" applyFont="1" applyFill="1" applyBorder="1" applyAlignment="1">
      <alignment horizontal="left" wrapText="1" indent="1"/>
    </xf>
    <xf numFmtId="4" fontId="47" fillId="37" borderId="11" xfId="0" applyNumberFormat="1" applyFont="1" applyFill="1" applyBorder="1" applyAlignment="1">
      <alignment horizontal="right" wrapText="1" indent="1"/>
    </xf>
    <xf numFmtId="0" fontId="47" fillId="37" borderId="11" xfId="0" applyFont="1" applyFill="1" applyBorder="1" applyAlignment="1">
      <alignment horizontal="right" wrapText="1" indent="1"/>
    </xf>
    <xf numFmtId="2" fontId="48" fillId="38" borderId="11" xfId="0" applyNumberFormat="1" applyFont="1" applyFill="1" applyBorder="1" applyAlignment="1">
      <alignment horizontal="right" wrapText="1" indent="1"/>
    </xf>
    <xf numFmtId="2" fontId="48" fillId="37" borderId="11" xfId="0" applyNumberFormat="1" applyFont="1" applyFill="1" applyBorder="1" applyAlignment="1">
      <alignment horizontal="right" wrapText="1" indent="1"/>
    </xf>
    <xf numFmtId="2" fontId="54" fillId="35" borderId="12" xfId="0" applyNumberFormat="1" applyFont="1" applyFill="1" applyBorder="1" applyAlignment="1">
      <alignment horizontal="right"/>
    </xf>
    <xf numFmtId="2" fontId="54" fillId="38" borderId="12" xfId="0" applyNumberFormat="1" applyFont="1" applyFill="1" applyBorder="1" applyAlignment="1">
      <alignment horizontal="right"/>
    </xf>
    <xf numFmtId="2" fontId="54" fillId="37" borderId="12" xfId="0" applyNumberFormat="1" applyFont="1" applyFill="1" applyBorder="1" applyAlignment="1">
      <alignment horizontal="right"/>
    </xf>
    <xf numFmtId="0" fontId="35" fillId="35" borderId="11" xfId="0" applyFont="1" applyFill="1" applyBorder="1" applyAlignment="1">
      <alignment horizontal="left" wrapText="1" indent="1"/>
    </xf>
    <xf numFmtId="4" fontId="35" fillId="35" borderId="11" xfId="0" applyNumberFormat="1" applyFont="1" applyFill="1" applyBorder="1" applyAlignment="1">
      <alignment horizontal="right" wrapText="1" indent="1"/>
    </xf>
    <xf numFmtId="2" fontId="55" fillId="35" borderId="11" xfId="0" applyNumberFormat="1" applyFont="1" applyFill="1" applyBorder="1" applyAlignment="1">
      <alignment horizontal="right" wrapText="1" indent="1"/>
    </xf>
    <xf numFmtId="0" fontId="35" fillId="35" borderId="11" xfId="0" applyFont="1" applyFill="1" applyBorder="1" applyAlignment="1">
      <alignment horizontal="right" wrapText="1" indent="1"/>
    </xf>
    <xf numFmtId="4" fontId="47" fillId="43" borderId="11" xfId="0" applyNumberFormat="1" applyFont="1" applyFill="1" applyBorder="1" applyAlignment="1">
      <alignment wrapText="1"/>
    </xf>
    <xf numFmtId="4" fontId="47" fillId="35" borderId="11" xfId="0" applyNumberFormat="1" applyFont="1" applyFill="1" applyBorder="1" applyAlignment="1">
      <alignment wrapText="1"/>
    </xf>
    <xf numFmtId="2" fontId="1" fillId="35" borderId="11" xfId="37" applyNumberFormat="1" applyFill="1" applyBorder="1" applyAlignment="1">
      <alignment horizontal="right" wrapText="1"/>
    </xf>
    <xf numFmtId="2" fontId="1" fillId="35" borderId="11" xfId="35" applyNumberFormat="1" applyFill="1" applyBorder="1" applyAlignment="1">
      <alignment horizontal="right" wrapText="1"/>
    </xf>
    <xf numFmtId="2" fontId="1" fillId="43" borderId="11" xfId="35" applyNumberFormat="1" applyFill="1" applyBorder="1" applyAlignment="1">
      <alignment horizontal="right" wrapText="1"/>
    </xf>
    <xf numFmtId="0" fontId="23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/>
    </xf>
  </cellXfs>
  <cellStyles count="43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  <cellStyle name="Zarez" xfId="42" builtinId="3"/>
  </cellStyles>
  <dxfs count="0"/>
  <tableStyles count="0" defaultTableStyle="TableStyleMedium2" defaultPivotStyle="PivotStyleLight16"/>
  <colors>
    <mruColors>
      <color rgb="FFFF99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G51"/>
  <sheetViews>
    <sheetView showGridLines="0" topLeftCell="A22" workbookViewId="0">
      <selection activeCell="B58" sqref="B58"/>
    </sheetView>
  </sheetViews>
  <sheetFormatPr defaultColWidth="9.140625" defaultRowHeight="11.25" x14ac:dyDescent="0.15"/>
  <cols>
    <col min="1" max="2" width="38.28515625" style="1" customWidth="1"/>
    <col min="3" max="3" width="28.42578125" style="1" customWidth="1"/>
    <col min="4" max="4" width="22.42578125" style="1" customWidth="1"/>
    <col min="5" max="5" width="38.28515625" style="1" customWidth="1"/>
    <col min="6" max="6" width="22.7109375" style="1" customWidth="1"/>
    <col min="7" max="7" width="23" style="1" customWidth="1"/>
    <col min="8" max="16384" width="9.140625" style="1"/>
  </cols>
  <sheetData>
    <row r="3" spans="1:7" ht="32.25" customHeight="1" x14ac:dyDescent="0.15">
      <c r="A3" s="351" t="s">
        <v>211</v>
      </c>
      <c r="B3" s="351"/>
      <c r="C3" s="351"/>
      <c r="D3" s="351"/>
      <c r="E3" s="351"/>
      <c r="F3" s="351"/>
      <c r="G3" s="351"/>
    </row>
    <row r="4" spans="1:7" x14ac:dyDescent="0.15">
      <c r="A4" s="17"/>
      <c r="B4" s="17"/>
      <c r="C4" s="17"/>
      <c r="D4" s="17"/>
      <c r="E4" s="17"/>
    </row>
    <row r="6" spans="1:7" ht="14.25" x14ac:dyDescent="0.2">
      <c r="C6" s="352" t="s">
        <v>5</v>
      </c>
      <c r="D6" s="352"/>
    </row>
    <row r="7" spans="1:7" x14ac:dyDescent="0.15">
      <c r="C7" s="7"/>
      <c r="D7" s="7"/>
    </row>
    <row r="8" spans="1:7" x14ac:dyDescent="0.15">
      <c r="C8" s="17" t="s">
        <v>4</v>
      </c>
    </row>
    <row r="10" spans="1:7" ht="12" thickBot="1" x14ac:dyDescent="0.2"/>
    <row r="11" spans="1:7" s="2" customFormat="1" ht="37.9" customHeight="1" thickBot="1" x14ac:dyDescent="0.2">
      <c r="A11" s="3" t="s">
        <v>137</v>
      </c>
      <c r="B11" s="24" t="s">
        <v>138</v>
      </c>
      <c r="C11" s="24" t="s">
        <v>186</v>
      </c>
      <c r="D11" s="24" t="s">
        <v>185</v>
      </c>
      <c r="E11" s="24" t="s">
        <v>184</v>
      </c>
      <c r="F11" s="24" t="s">
        <v>139</v>
      </c>
      <c r="G11" s="24" t="s">
        <v>140</v>
      </c>
    </row>
    <row r="12" spans="1:7" s="2" customFormat="1" ht="12.75" x14ac:dyDescent="0.15">
      <c r="A12" s="8" t="s">
        <v>11</v>
      </c>
      <c r="B12" s="25" t="s">
        <v>10</v>
      </c>
      <c r="C12" s="25" t="s">
        <v>9</v>
      </c>
      <c r="D12" s="25">
        <v>4</v>
      </c>
      <c r="E12" s="25">
        <v>5</v>
      </c>
      <c r="F12" s="25">
        <v>6</v>
      </c>
      <c r="G12" s="25">
        <v>7</v>
      </c>
    </row>
    <row r="13" spans="1:7" s="4" customFormat="1" ht="12.75" x14ac:dyDescent="0.2">
      <c r="A13" s="5" t="s">
        <v>12</v>
      </c>
      <c r="B13" s="12">
        <v>3331256.85</v>
      </c>
      <c r="C13" s="12">
        <v>5119429</v>
      </c>
      <c r="D13" s="12">
        <v>3385277.43</v>
      </c>
      <c r="E13" s="128" t="s">
        <v>187</v>
      </c>
      <c r="F13" s="13">
        <f>E13/B13*100</f>
        <v>93.770664666700796</v>
      </c>
      <c r="G13" s="13">
        <f>SUM(E13/D13*100)</f>
        <v>92.274318858410368</v>
      </c>
    </row>
    <row r="14" spans="1:7" s="4" customFormat="1" ht="12.75" x14ac:dyDescent="0.2">
      <c r="A14" s="6" t="s">
        <v>0</v>
      </c>
      <c r="B14" s="14">
        <v>3331256.85</v>
      </c>
      <c r="C14" s="14">
        <f>SUM(C15+C16)</f>
        <v>5119429</v>
      </c>
      <c r="D14" s="186">
        <v>3385277.43</v>
      </c>
      <c r="E14" s="187" t="s">
        <v>188</v>
      </c>
      <c r="F14" s="83">
        <f t="shared" ref="F14:F18" si="0">E14/B14*100</f>
        <v>93.770664966887793</v>
      </c>
      <c r="G14" s="13">
        <f t="shared" ref="G14:G18" si="1">SUM(E14/D14*100)</f>
        <v>92.274319153807141</v>
      </c>
    </row>
    <row r="15" spans="1:7" s="4" customFormat="1" ht="12.75" x14ac:dyDescent="0.2">
      <c r="A15" s="5" t="s">
        <v>1</v>
      </c>
      <c r="B15" s="56">
        <v>1725104.12</v>
      </c>
      <c r="C15" s="12">
        <v>2096905</v>
      </c>
      <c r="D15" s="12">
        <v>2042318.39</v>
      </c>
      <c r="E15" s="12">
        <v>1836721.88</v>
      </c>
      <c r="F15" s="13">
        <f t="shared" si="0"/>
        <v>106.47020424483131</v>
      </c>
      <c r="G15" s="13">
        <f t="shared" si="1"/>
        <v>89.933180301040125</v>
      </c>
    </row>
    <row r="16" spans="1:7" s="4" customFormat="1" ht="12.75" x14ac:dyDescent="0.2">
      <c r="A16" s="5" t="s">
        <v>2</v>
      </c>
      <c r="B16" s="12">
        <v>1548322.35</v>
      </c>
      <c r="C16" s="12">
        <v>3022524</v>
      </c>
      <c r="D16" s="12">
        <v>1440230.62</v>
      </c>
      <c r="E16" s="12">
        <v>928455.93</v>
      </c>
      <c r="F16" s="13">
        <f t="shared" si="0"/>
        <v>59.965286298424871</v>
      </c>
      <c r="G16" s="13">
        <f t="shared" si="1"/>
        <v>64.465781875960943</v>
      </c>
    </row>
    <row r="17" spans="1:7" s="4" customFormat="1" ht="12.75" x14ac:dyDescent="0.2">
      <c r="A17" s="9" t="s">
        <v>3</v>
      </c>
      <c r="B17" s="15">
        <f>B15+B16</f>
        <v>3273426.47</v>
      </c>
      <c r="C17" s="15">
        <f>C15+C16</f>
        <v>5119429</v>
      </c>
      <c r="D17" s="15">
        <f>D15+D16</f>
        <v>3482549.01</v>
      </c>
      <c r="E17" s="15">
        <f>E15+E16</f>
        <v>2765177.81</v>
      </c>
      <c r="F17" s="13">
        <f t="shared" si="0"/>
        <v>84.473496971508268</v>
      </c>
      <c r="G17" s="13">
        <f t="shared" si="1"/>
        <v>79.400973311786942</v>
      </c>
    </row>
    <row r="18" spans="1:7" ht="12.75" x14ac:dyDescent="0.2">
      <c r="A18" s="11" t="s">
        <v>13</v>
      </c>
      <c r="B18" s="57">
        <f>B14-B17</f>
        <v>57830.379999999888</v>
      </c>
      <c r="C18" s="81">
        <f>C14-C17</f>
        <v>0</v>
      </c>
      <c r="D18" s="82">
        <f>D14-D17</f>
        <v>-97271.579999999609</v>
      </c>
      <c r="E18" s="188">
        <f>E14-E17</f>
        <v>358563.89000000013</v>
      </c>
      <c r="F18" s="83">
        <f t="shared" si="0"/>
        <v>620.02686131407199</v>
      </c>
      <c r="G18" s="13">
        <f t="shared" si="1"/>
        <v>-368.6214308434196</v>
      </c>
    </row>
    <row r="22" spans="1:7" x14ac:dyDescent="0.15">
      <c r="C22" s="17" t="s">
        <v>14</v>
      </c>
    </row>
    <row r="25" spans="1:7" ht="12" thickBot="1" x14ac:dyDescent="0.2"/>
    <row r="26" spans="1:7" ht="25.5" x14ac:dyDescent="0.15">
      <c r="A26" s="26"/>
      <c r="B26" s="24" t="s">
        <v>138</v>
      </c>
      <c r="C26" s="24" t="s">
        <v>186</v>
      </c>
      <c r="D26" s="24" t="s">
        <v>185</v>
      </c>
      <c r="E26" s="24" t="s">
        <v>184</v>
      </c>
      <c r="F26" s="24" t="s">
        <v>139</v>
      </c>
      <c r="G26" s="24" t="s">
        <v>21</v>
      </c>
    </row>
    <row r="27" spans="1:7" ht="12.75" x14ac:dyDescent="0.15">
      <c r="A27" s="28" t="s">
        <v>11</v>
      </c>
      <c r="B27" s="25" t="s">
        <v>10</v>
      </c>
      <c r="C27" s="25" t="s">
        <v>9</v>
      </c>
      <c r="D27" s="25" t="s">
        <v>8</v>
      </c>
      <c r="E27" s="25" t="s">
        <v>7</v>
      </c>
      <c r="F27" s="25" t="s">
        <v>6</v>
      </c>
      <c r="G27" s="25" t="s">
        <v>20</v>
      </c>
    </row>
    <row r="28" spans="1:7" ht="33" customHeight="1" x14ac:dyDescent="0.15">
      <c r="A28" s="19" t="s">
        <v>15</v>
      </c>
      <c r="B28" s="27"/>
      <c r="C28" s="27"/>
      <c r="D28" s="27"/>
      <c r="E28" s="27"/>
      <c r="F28" s="27"/>
      <c r="G28" s="27"/>
    </row>
    <row r="29" spans="1:7" ht="31.5" customHeight="1" x14ac:dyDescent="0.15">
      <c r="A29" s="18" t="s">
        <v>16</v>
      </c>
      <c r="B29" s="10"/>
      <c r="C29" s="10"/>
      <c r="D29" s="10"/>
      <c r="E29" s="10"/>
      <c r="F29" s="10"/>
      <c r="G29" s="10"/>
    </row>
    <row r="30" spans="1:7" x14ac:dyDescent="0.15">
      <c r="A30" s="20" t="s">
        <v>17</v>
      </c>
      <c r="B30" s="21">
        <v>0</v>
      </c>
      <c r="C30" s="21">
        <v>0</v>
      </c>
      <c r="D30" s="21">
        <v>0</v>
      </c>
      <c r="E30" s="21"/>
      <c r="F30" s="21"/>
      <c r="G30" s="21">
        <v>0</v>
      </c>
    </row>
    <row r="32" spans="1:7" ht="9.75" customHeight="1" x14ac:dyDescent="0.15"/>
    <row r="33" spans="1:7" hidden="1" x14ac:dyDescent="0.15"/>
    <row r="34" spans="1:7" hidden="1" x14ac:dyDescent="0.15"/>
    <row r="36" spans="1:7" hidden="1" x14ac:dyDescent="0.15"/>
    <row r="38" spans="1:7" ht="15" customHeight="1" x14ac:dyDescent="0.15">
      <c r="B38" s="351" t="s">
        <v>18</v>
      </c>
      <c r="C38" s="351"/>
      <c r="D38" s="351"/>
      <c r="E38" s="351"/>
    </row>
    <row r="39" spans="1:7" ht="12" thickBot="1" x14ac:dyDescent="0.2"/>
    <row r="40" spans="1:7" ht="25.5" x14ac:dyDescent="0.15">
      <c r="A40" s="22"/>
      <c r="B40" s="100" t="s">
        <v>138</v>
      </c>
      <c r="C40" s="100" t="s">
        <v>186</v>
      </c>
      <c r="D40" s="100" t="s">
        <v>185</v>
      </c>
      <c r="E40" s="100" t="s">
        <v>184</v>
      </c>
      <c r="F40" s="100" t="s">
        <v>139</v>
      </c>
      <c r="G40" s="101" t="s">
        <v>21</v>
      </c>
    </row>
    <row r="41" spans="1:7" ht="11.25" customHeight="1" x14ac:dyDescent="0.15">
      <c r="A41" s="178" t="s">
        <v>11</v>
      </c>
      <c r="B41" s="25" t="s">
        <v>10</v>
      </c>
      <c r="C41" s="25" t="s">
        <v>9</v>
      </c>
      <c r="D41" s="25" t="s">
        <v>8</v>
      </c>
      <c r="E41" s="25" t="s">
        <v>7</v>
      </c>
      <c r="F41" s="25">
        <v>6</v>
      </c>
      <c r="G41" s="179" t="s">
        <v>20</v>
      </c>
    </row>
    <row r="42" spans="1:7" ht="21.6" customHeight="1" x14ac:dyDescent="0.15">
      <c r="A42" s="184" t="s">
        <v>177</v>
      </c>
      <c r="B42" s="57"/>
      <c r="C42" s="16">
        <v>0</v>
      </c>
      <c r="D42" s="81">
        <v>97271.58</v>
      </c>
      <c r="E42" s="81"/>
      <c r="F42" s="23">
        <v>0</v>
      </c>
      <c r="G42" s="23">
        <f>E42/D42*100</f>
        <v>0</v>
      </c>
    </row>
    <row r="43" spans="1:7" ht="17.45" customHeight="1" thickBot="1" x14ac:dyDescent="0.2">
      <c r="A43" s="180" t="s">
        <v>178</v>
      </c>
      <c r="B43" s="181">
        <v>57830.38</v>
      </c>
      <c r="C43" s="182"/>
      <c r="D43" s="182"/>
      <c r="E43" s="181">
        <v>358563.88</v>
      </c>
      <c r="F43" s="183">
        <v>307.73</v>
      </c>
      <c r="G43" s="23">
        <v>0</v>
      </c>
    </row>
    <row r="45" spans="1:7" x14ac:dyDescent="0.15">
      <c r="A45" s="1" t="s">
        <v>215</v>
      </c>
    </row>
    <row r="46" spans="1:7" x14ac:dyDescent="0.15">
      <c r="A46" s="1" t="s">
        <v>216</v>
      </c>
    </row>
    <row r="47" spans="1:7" x14ac:dyDescent="0.15">
      <c r="A47" s="1" t="s">
        <v>217</v>
      </c>
    </row>
    <row r="48" spans="1:7" x14ac:dyDescent="0.15">
      <c r="C48" s="1" t="s">
        <v>179</v>
      </c>
    </row>
    <row r="49" spans="1:3" x14ac:dyDescent="0.15">
      <c r="A49" s="1" t="s">
        <v>183</v>
      </c>
      <c r="C49" s="1" t="s">
        <v>180</v>
      </c>
    </row>
    <row r="51" spans="1:3" x14ac:dyDescent="0.15">
      <c r="A51" s="1" t="s">
        <v>181</v>
      </c>
      <c r="C51" s="1" t="s">
        <v>182</v>
      </c>
    </row>
  </sheetData>
  <mergeCells count="3">
    <mergeCell ref="B38:E38"/>
    <mergeCell ref="C6:D6"/>
    <mergeCell ref="A3:G3"/>
  </mergeCells>
  <pageMargins left="0.25" right="0.25" top="0.75" bottom="0.75" header="0.3" footer="0.3"/>
  <pageSetup paperSize="9"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G328"/>
  <sheetViews>
    <sheetView zoomScale="96" zoomScaleNormal="96" workbookViewId="0">
      <selection sqref="A1:G121"/>
    </sheetView>
  </sheetViews>
  <sheetFormatPr defaultRowHeight="15" x14ac:dyDescent="0.25"/>
  <cols>
    <col min="1" max="1" width="54.85546875" customWidth="1"/>
    <col min="2" max="2" width="22.7109375" customWidth="1"/>
    <col min="3" max="3" width="21.85546875" customWidth="1"/>
    <col min="4" max="4" width="20.5703125" customWidth="1"/>
    <col min="5" max="5" width="24" customWidth="1"/>
    <col min="6" max="6" width="23.28515625" customWidth="1"/>
    <col min="7" max="7" width="22.85546875" customWidth="1"/>
  </cols>
  <sheetData>
    <row r="2" spans="1:7" x14ac:dyDescent="0.25">
      <c r="C2" s="353" t="s">
        <v>136</v>
      </c>
      <c r="D2" s="353"/>
    </row>
    <row r="3" spans="1:7" x14ac:dyDescent="0.25">
      <c r="A3" s="1"/>
      <c r="B3" s="1"/>
      <c r="C3" s="351" t="s">
        <v>43</v>
      </c>
      <c r="D3" s="351"/>
      <c r="E3" s="1"/>
      <c r="F3" s="1"/>
      <c r="G3" s="1"/>
    </row>
    <row r="4" spans="1:7" x14ac:dyDescent="0.25">
      <c r="A4" s="1"/>
      <c r="B4" s="351" t="s">
        <v>212</v>
      </c>
      <c r="C4" s="351"/>
      <c r="D4" s="351"/>
      <c r="E4" s="351"/>
      <c r="F4" s="351"/>
      <c r="G4" s="1"/>
    </row>
    <row r="5" spans="1:7" x14ac:dyDescent="0.25">
      <c r="A5" s="1"/>
      <c r="B5" s="1"/>
      <c r="C5" s="351" t="s">
        <v>41</v>
      </c>
      <c r="D5" s="351"/>
      <c r="E5" s="1"/>
      <c r="F5" s="1"/>
      <c r="G5" s="1"/>
    </row>
    <row r="6" spans="1:7" ht="15.75" thickBot="1" x14ac:dyDescent="0.3">
      <c r="A6" s="1"/>
      <c r="B6" s="1"/>
      <c r="C6" s="1"/>
      <c r="D6" s="1"/>
      <c r="E6" s="1"/>
      <c r="F6" s="1"/>
      <c r="G6" s="1"/>
    </row>
    <row r="7" spans="1:7" ht="44.45" customHeight="1" thickBot="1" x14ac:dyDescent="0.3">
      <c r="A7" s="189" t="s">
        <v>189</v>
      </c>
      <c r="B7" s="189" t="s">
        <v>138</v>
      </c>
      <c r="C7" s="189" t="s">
        <v>186</v>
      </c>
      <c r="D7" s="189" t="s">
        <v>196</v>
      </c>
      <c r="E7" s="189" t="s">
        <v>184</v>
      </c>
      <c r="F7" s="203" t="s">
        <v>201</v>
      </c>
      <c r="G7" s="90" t="s">
        <v>140</v>
      </c>
    </row>
    <row r="8" spans="1:7" ht="14.25" customHeight="1" x14ac:dyDescent="0.25">
      <c r="A8" s="200">
        <v>1</v>
      </c>
      <c r="B8" s="200">
        <v>2</v>
      </c>
      <c r="C8" s="200">
        <v>3</v>
      </c>
      <c r="D8" s="200">
        <v>4</v>
      </c>
      <c r="E8" s="200">
        <v>5</v>
      </c>
      <c r="F8" s="200">
        <v>6</v>
      </c>
      <c r="G8" s="8">
        <v>7</v>
      </c>
    </row>
    <row r="9" spans="1:7" ht="36" customHeight="1" x14ac:dyDescent="0.25">
      <c r="A9" s="6" t="s">
        <v>204</v>
      </c>
      <c r="B9" s="264">
        <f>SUM(B11+B37)</f>
        <v>3331256.85</v>
      </c>
      <c r="C9" s="264">
        <f>SUM(C11+C37)</f>
        <v>5119429</v>
      </c>
      <c r="D9" s="264">
        <f>D11</f>
        <v>3482549.0100000002</v>
      </c>
      <c r="E9" s="264">
        <f>SUM(E11+E37)</f>
        <v>3123741.69</v>
      </c>
      <c r="F9" s="306">
        <f>SUM(E9/B9*100)</f>
        <v>93.770664666700796</v>
      </c>
      <c r="G9" s="307">
        <f>E9/D9*100</f>
        <v>89.696991514844456</v>
      </c>
    </row>
    <row r="10" spans="1:7" ht="23.25" customHeight="1" x14ac:dyDescent="0.25">
      <c r="A10" s="6" t="s">
        <v>214</v>
      </c>
      <c r="B10" s="264">
        <v>3331256.85</v>
      </c>
      <c r="C10" s="264">
        <v>5119429</v>
      </c>
      <c r="D10" s="264">
        <v>3385277.43</v>
      </c>
      <c r="E10" s="264">
        <v>3123741.69</v>
      </c>
      <c r="F10" s="306">
        <f>SUM(E10/B10*100)</f>
        <v>93.770664666700796</v>
      </c>
      <c r="G10" s="307">
        <f>E10/D10*100</f>
        <v>92.274318858410368</v>
      </c>
    </row>
    <row r="11" spans="1:7" ht="18" customHeight="1" x14ac:dyDescent="0.25">
      <c r="A11" s="204" t="s">
        <v>191</v>
      </c>
      <c r="B11" s="205">
        <v>2031102.23</v>
      </c>
      <c r="C11" s="205">
        <v>4083545</v>
      </c>
      <c r="D11" s="205">
        <f>SUM(D12+D41)</f>
        <v>3482549.0100000002</v>
      </c>
      <c r="E11" s="205">
        <v>2022443.9</v>
      </c>
      <c r="F11" s="206">
        <f t="shared" ref="F11:F38" si="0">SUM(E11/B11*100)</f>
        <v>99.573712742169548</v>
      </c>
      <c r="G11" s="207">
        <f t="shared" ref="G11:G43" si="1">SUM(E11/D11*100)</f>
        <v>58.073666564135436</v>
      </c>
    </row>
    <row r="12" spans="1:7" x14ac:dyDescent="0.25">
      <c r="A12" s="216" t="s">
        <v>44</v>
      </c>
      <c r="B12" s="217">
        <v>2031102.23</v>
      </c>
      <c r="C12" s="217">
        <v>4083545</v>
      </c>
      <c r="D12" s="217">
        <f>D13+D20+D30+D37+D27</f>
        <v>3385277.43</v>
      </c>
      <c r="E12" s="217">
        <v>2022443.9</v>
      </c>
      <c r="F12" s="218">
        <f t="shared" si="0"/>
        <v>99.573712742169548</v>
      </c>
      <c r="G12" s="219">
        <f>E12/D12*100</f>
        <v>59.742338458800994</v>
      </c>
    </row>
    <row r="13" spans="1:7" ht="30.75" customHeight="1" x14ac:dyDescent="0.25">
      <c r="A13" s="216" t="s">
        <v>45</v>
      </c>
      <c r="B13" s="217">
        <v>1922828.92</v>
      </c>
      <c r="C13" s="217">
        <v>3934725</v>
      </c>
      <c r="D13" s="217">
        <f>D14+D17</f>
        <v>2123852.4300000002</v>
      </c>
      <c r="E13" s="217">
        <v>1899124.89</v>
      </c>
      <c r="F13" s="218">
        <f t="shared" si="0"/>
        <v>98.767231460196683</v>
      </c>
      <c r="G13" s="219">
        <f t="shared" si="1"/>
        <v>89.418872195371861</v>
      </c>
    </row>
    <row r="14" spans="1:7" ht="29.45" customHeight="1" x14ac:dyDescent="0.25">
      <c r="A14" s="235" t="s">
        <v>141</v>
      </c>
      <c r="B14" s="236">
        <v>1265157.6599999999</v>
      </c>
      <c r="C14" s="236">
        <v>1646700</v>
      </c>
      <c r="D14" s="236">
        <v>1709343.09</v>
      </c>
      <c r="E14" s="236">
        <v>1519590.99</v>
      </c>
      <c r="F14" s="237">
        <f t="shared" si="0"/>
        <v>120.11080026184247</v>
      </c>
      <c r="G14" s="238">
        <f t="shared" si="1"/>
        <v>88.899121474788302</v>
      </c>
    </row>
    <row r="15" spans="1:7" ht="26.25" x14ac:dyDescent="0.25">
      <c r="A15" s="190" t="s">
        <v>142</v>
      </c>
      <c r="B15" s="191">
        <v>1212662.02</v>
      </c>
      <c r="C15" s="190"/>
      <c r="D15" s="190"/>
      <c r="E15" s="191">
        <v>1519050.99</v>
      </c>
      <c r="F15" s="201">
        <f t="shared" si="0"/>
        <v>125.26581726374179</v>
      </c>
      <c r="G15" s="202">
        <v>0</v>
      </c>
    </row>
    <row r="16" spans="1:7" ht="25.15" customHeight="1" x14ac:dyDescent="0.25">
      <c r="A16" s="190" t="s">
        <v>143</v>
      </c>
      <c r="B16" s="191">
        <v>52495.64</v>
      </c>
      <c r="C16" s="190"/>
      <c r="D16" s="190"/>
      <c r="E16" s="197">
        <v>540</v>
      </c>
      <c r="F16" s="201">
        <f t="shared" si="0"/>
        <v>1.0286568560741425</v>
      </c>
      <c r="G16" s="202">
        <v>0</v>
      </c>
    </row>
    <row r="17" spans="1:7" x14ac:dyDescent="0.25">
      <c r="A17" s="212" t="s">
        <v>144</v>
      </c>
      <c r="B17" s="213">
        <v>657671.26</v>
      </c>
      <c r="C17" s="213">
        <v>2288025</v>
      </c>
      <c r="D17" s="213">
        <v>414509.34</v>
      </c>
      <c r="E17" s="213">
        <v>379533.9</v>
      </c>
      <c r="F17" s="214">
        <f t="shared" si="0"/>
        <v>57.708755587099859</v>
      </c>
      <c r="G17" s="215">
        <f t="shared" si="1"/>
        <v>91.5622070180614</v>
      </c>
    </row>
    <row r="18" spans="1:7" ht="26.25" x14ac:dyDescent="0.25">
      <c r="A18" s="190" t="s">
        <v>145</v>
      </c>
      <c r="B18" s="191">
        <v>238140.92</v>
      </c>
      <c r="C18" s="190"/>
      <c r="D18" s="190"/>
      <c r="E18" s="190"/>
      <c r="F18" s="201">
        <f t="shared" si="0"/>
        <v>0</v>
      </c>
      <c r="G18" s="202">
        <v>0</v>
      </c>
    </row>
    <row r="19" spans="1:7" ht="19.149999999999999" customHeight="1" x14ac:dyDescent="0.25">
      <c r="A19" s="190" t="s">
        <v>146</v>
      </c>
      <c r="B19" s="191">
        <v>419530.34</v>
      </c>
      <c r="C19" s="190"/>
      <c r="D19" s="190"/>
      <c r="E19" s="191">
        <v>379533.9</v>
      </c>
      <c r="F19" s="201">
        <f t="shared" si="0"/>
        <v>90.466377235076735</v>
      </c>
      <c r="G19" s="202">
        <v>0</v>
      </c>
    </row>
    <row r="20" spans="1:7" x14ac:dyDescent="0.25">
      <c r="A20" s="220" t="s">
        <v>50</v>
      </c>
      <c r="B20" s="221">
        <v>0.6</v>
      </c>
      <c r="C20" s="221">
        <v>20</v>
      </c>
      <c r="D20" s="221">
        <v>20</v>
      </c>
      <c r="E20" s="221">
        <v>4.46</v>
      </c>
      <c r="F20" s="222">
        <f t="shared" si="0"/>
        <v>743.33333333333337</v>
      </c>
      <c r="G20" s="223">
        <f t="shared" si="1"/>
        <v>22.3</v>
      </c>
    </row>
    <row r="21" spans="1:7" ht="0.6" hidden="1" customHeight="1" x14ac:dyDescent="0.25">
      <c r="A21" s="194" t="s">
        <v>147</v>
      </c>
      <c r="B21" s="198">
        <v>0.6</v>
      </c>
      <c r="C21" s="198">
        <v>20</v>
      </c>
      <c r="D21" s="198">
        <v>20</v>
      </c>
      <c r="E21" s="198">
        <v>4.46</v>
      </c>
      <c r="F21" s="201">
        <f t="shared" si="0"/>
        <v>743.33333333333337</v>
      </c>
      <c r="G21" s="223">
        <f t="shared" si="1"/>
        <v>22.3</v>
      </c>
    </row>
    <row r="22" spans="1:7" hidden="1" x14ac:dyDescent="0.25">
      <c r="A22" s="190" t="s">
        <v>148</v>
      </c>
      <c r="B22" s="197">
        <v>0.6</v>
      </c>
      <c r="C22" s="190"/>
      <c r="D22" s="190"/>
      <c r="E22" s="197">
        <v>4.46</v>
      </c>
      <c r="F22" s="201">
        <f t="shared" si="0"/>
        <v>743.33333333333337</v>
      </c>
      <c r="G22" s="223" t="e">
        <f t="shared" si="1"/>
        <v>#DIV/0!</v>
      </c>
    </row>
    <row r="23" spans="1:7" ht="20.45" hidden="1" customHeight="1" x14ac:dyDescent="0.25">
      <c r="A23" s="192" t="s">
        <v>52</v>
      </c>
      <c r="B23" s="199">
        <v>929.2</v>
      </c>
      <c r="C23" s="193">
        <v>2200</v>
      </c>
      <c r="D23" s="193">
        <v>4410</v>
      </c>
      <c r="E23" s="193">
        <v>4129.1000000000004</v>
      </c>
      <c r="F23" s="201">
        <f t="shared" si="0"/>
        <v>444.37150236762807</v>
      </c>
      <c r="G23" s="223">
        <f t="shared" si="1"/>
        <v>93.630385487528358</v>
      </c>
    </row>
    <row r="24" spans="1:7" ht="27" hidden="1" customHeight="1" x14ac:dyDescent="0.25">
      <c r="A24" s="194" t="s">
        <v>149</v>
      </c>
      <c r="B24" s="198">
        <v>929.2</v>
      </c>
      <c r="C24" s="195">
        <v>2200</v>
      </c>
      <c r="D24" s="195">
        <v>4410</v>
      </c>
      <c r="E24" s="195">
        <v>4129.1000000000004</v>
      </c>
      <c r="F24" s="201">
        <f t="shared" si="0"/>
        <v>444.37150236762807</v>
      </c>
      <c r="G24" s="223">
        <f t="shared" si="1"/>
        <v>93.630385487528358</v>
      </c>
    </row>
    <row r="25" spans="1:7" x14ac:dyDescent="0.25">
      <c r="A25" s="190" t="s">
        <v>147</v>
      </c>
      <c r="B25" s="197">
        <v>0.6</v>
      </c>
      <c r="C25" s="197">
        <v>20</v>
      </c>
      <c r="D25" s="197">
        <v>20</v>
      </c>
      <c r="E25" s="191">
        <v>4.46</v>
      </c>
      <c r="F25" s="201">
        <f t="shared" si="0"/>
        <v>743.33333333333337</v>
      </c>
      <c r="G25" s="348">
        <f t="shared" si="1"/>
        <v>22.3</v>
      </c>
    </row>
    <row r="26" spans="1:7" x14ac:dyDescent="0.25">
      <c r="A26" s="190" t="s">
        <v>148</v>
      </c>
      <c r="B26" s="197">
        <v>0.6</v>
      </c>
      <c r="C26" s="190"/>
      <c r="D26" s="190"/>
      <c r="E26" s="191">
        <v>4.46</v>
      </c>
      <c r="F26" s="201">
        <f t="shared" si="0"/>
        <v>743.33333333333337</v>
      </c>
      <c r="G26" s="348"/>
    </row>
    <row r="27" spans="1:7" ht="26.25" x14ac:dyDescent="0.25">
      <c r="A27" s="300" t="s">
        <v>203</v>
      </c>
      <c r="B27" s="301">
        <v>929.2</v>
      </c>
      <c r="C27" s="226">
        <v>2200</v>
      </c>
      <c r="D27" s="346">
        <v>4410</v>
      </c>
      <c r="E27" s="226">
        <v>4129.1000000000004</v>
      </c>
      <c r="F27" s="228">
        <f t="shared" si="0"/>
        <v>444.37150236762807</v>
      </c>
      <c r="G27" s="223">
        <f t="shared" si="1"/>
        <v>93.630385487528358</v>
      </c>
    </row>
    <row r="28" spans="1:7" x14ac:dyDescent="0.25">
      <c r="A28" s="302" t="s">
        <v>149</v>
      </c>
      <c r="B28" s="303">
        <v>929.2</v>
      </c>
      <c r="C28" s="304">
        <v>2200</v>
      </c>
      <c r="D28" s="347">
        <v>4410</v>
      </c>
      <c r="E28" s="304">
        <v>4129</v>
      </c>
      <c r="F28" s="201">
        <f t="shared" si="0"/>
        <v>444.36074042186829</v>
      </c>
      <c r="G28" s="348">
        <f t="shared" si="1"/>
        <v>93.628117913832199</v>
      </c>
    </row>
    <row r="29" spans="1:7" x14ac:dyDescent="0.25">
      <c r="A29" s="302">
        <v>6526</v>
      </c>
      <c r="B29" s="303">
        <v>929.2</v>
      </c>
      <c r="C29" s="304"/>
      <c r="D29" s="304"/>
      <c r="E29" s="304">
        <v>4129.1000000000004</v>
      </c>
      <c r="F29" s="201">
        <f t="shared" si="0"/>
        <v>444.37150236762807</v>
      </c>
      <c r="G29" s="348"/>
    </row>
    <row r="30" spans="1:7" ht="48" customHeight="1" x14ac:dyDescent="0.25">
      <c r="A30" s="220" t="s">
        <v>55</v>
      </c>
      <c r="B30" s="224">
        <v>107343.51</v>
      </c>
      <c r="C30" s="224">
        <v>146600</v>
      </c>
      <c r="D30" s="224">
        <v>122796</v>
      </c>
      <c r="E30" s="224">
        <v>119185.45</v>
      </c>
      <c r="F30" s="222">
        <f t="shared" si="0"/>
        <v>111.03181738700366</v>
      </c>
      <c r="G30" s="223">
        <f t="shared" si="1"/>
        <v>97.059716928890197</v>
      </c>
    </row>
    <row r="31" spans="1:7" ht="30" x14ac:dyDescent="0.25">
      <c r="A31" s="208" t="s">
        <v>150</v>
      </c>
      <c r="B31" s="209">
        <v>102919.94</v>
      </c>
      <c r="C31" s="209">
        <v>140000</v>
      </c>
      <c r="D31" s="209">
        <v>120000</v>
      </c>
      <c r="E31" s="209">
        <v>116435.44</v>
      </c>
      <c r="F31" s="210">
        <f t="shared" si="0"/>
        <v>113.13205196194245</v>
      </c>
      <c r="G31" s="211">
        <f t="shared" si="1"/>
        <v>97.029533333333333</v>
      </c>
    </row>
    <row r="32" spans="1:7" x14ac:dyDescent="0.25">
      <c r="A32" s="190" t="s">
        <v>151</v>
      </c>
      <c r="B32" s="191">
        <v>4236.82</v>
      </c>
      <c r="C32" s="190"/>
      <c r="D32" s="190"/>
      <c r="E32" s="191">
        <v>4010.67</v>
      </c>
      <c r="F32" s="201">
        <f t="shared" si="0"/>
        <v>94.662270287621382</v>
      </c>
      <c r="G32" s="202">
        <v>0</v>
      </c>
    </row>
    <row r="33" spans="1:7" ht="18" customHeight="1" x14ac:dyDescent="0.25">
      <c r="A33" s="190" t="s">
        <v>152</v>
      </c>
      <c r="B33" s="191">
        <v>98683.12</v>
      </c>
      <c r="C33" s="190"/>
      <c r="D33" s="190"/>
      <c r="E33" s="191">
        <v>112424.77</v>
      </c>
      <c r="F33" s="201">
        <f t="shared" si="0"/>
        <v>113.92502588081935</v>
      </c>
      <c r="G33" s="202">
        <v>0</v>
      </c>
    </row>
    <row r="34" spans="1:7" ht="26.25" customHeight="1" x14ac:dyDescent="0.25">
      <c r="A34" s="208" t="s">
        <v>153</v>
      </c>
      <c r="B34" s="209">
        <v>4423.57</v>
      </c>
      <c r="C34" s="209">
        <v>6600</v>
      </c>
      <c r="D34" s="209">
        <v>2796</v>
      </c>
      <c r="E34" s="209">
        <v>2750.01</v>
      </c>
      <c r="F34" s="210">
        <f t="shared" si="0"/>
        <v>62.167208838110398</v>
      </c>
      <c r="G34" s="211">
        <f t="shared" si="1"/>
        <v>98.355150214592285</v>
      </c>
    </row>
    <row r="35" spans="1:7" ht="18.600000000000001" customHeight="1" x14ac:dyDescent="0.25">
      <c r="A35" s="190" t="s">
        <v>154</v>
      </c>
      <c r="B35" s="191">
        <v>3423.57</v>
      </c>
      <c r="C35" s="190"/>
      <c r="D35" s="190"/>
      <c r="E35" s="191">
        <v>2750.01</v>
      </c>
      <c r="F35" s="201">
        <f t="shared" si="0"/>
        <v>80.325800261130937</v>
      </c>
      <c r="G35" s="349">
        <v>0</v>
      </c>
    </row>
    <row r="36" spans="1:7" ht="18" customHeight="1" x14ac:dyDescent="0.25">
      <c r="A36" s="190" t="s">
        <v>155</v>
      </c>
      <c r="B36" s="191">
        <v>1000</v>
      </c>
      <c r="C36" s="190"/>
      <c r="D36" s="190"/>
      <c r="E36" s="190"/>
      <c r="F36" s="201">
        <f t="shared" si="0"/>
        <v>0</v>
      </c>
      <c r="G36" s="349">
        <v>0</v>
      </c>
    </row>
    <row r="37" spans="1:7" ht="32.25" customHeight="1" x14ac:dyDescent="0.25">
      <c r="A37" s="225" t="s">
        <v>57</v>
      </c>
      <c r="B37" s="226">
        <v>1300154.6200000001</v>
      </c>
      <c r="C37" s="227">
        <v>1035884</v>
      </c>
      <c r="D37" s="227">
        <v>1134199</v>
      </c>
      <c r="E37" s="227">
        <v>1101297.79</v>
      </c>
      <c r="F37" s="228">
        <f t="shared" si="0"/>
        <v>84.705139916358561</v>
      </c>
      <c r="G37" s="350">
        <f t="shared" si="1"/>
        <v>97.099167782725956</v>
      </c>
    </row>
    <row r="38" spans="1:7" ht="38.25" customHeight="1" x14ac:dyDescent="0.25">
      <c r="A38" s="239" t="s">
        <v>156</v>
      </c>
      <c r="B38" s="240">
        <v>1300154.6200000001</v>
      </c>
      <c r="C38" s="241">
        <v>1035884</v>
      </c>
      <c r="D38" s="241">
        <v>1134199</v>
      </c>
      <c r="E38" s="241">
        <v>1101297.79</v>
      </c>
      <c r="F38" s="242">
        <f t="shared" si="0"/>
        <v>84.705139916358561</v>
      </c>
      <c r="G38" s="238">
        <f t="shared" si="1"/>
        <v>97.099167782725956</v>
      </c>
    </row>
    <row r="39" spans="1:7" ht="39.75" customHeight="1" x14ac:dyDescent="0.25">
      <c r="A39" s="190" t="s">
        <v>157</v>
      </c>
      <c r="B39" s="191">
        <v>181679.83</v>
      </c>
      <c r="C39" s="190"/>
      <c r="D39" s="190"/>
      <c r="E39" s="190"/>
      <c r="F39" s="201">
        <v>203585.72</v>
      </c>
      <c r="G39" s="349">
        <v>0</v>
      </c>
    </row>
    <row r="40" spans="1:7" ht="45.75" customHeight="1" x14ac:dyDescent="0.25">
      <c r="A40" s="190" t="s">
        <v>158</v>
      </c>
      <c r="B40" s="191">
        <v>1118474.79</v>
      </c>
      <c r="C40" s="190"/>
      <c r="D40" s="190"/>
      <c r="E40" s="190"/>
      <c r="F40" s="201">
        <v>897712.07</v>
      </c>
      <c r="G40" s="349">
        <v>0</v>
      </c>
    </row>
    <row r="41" spans="1:7" ht="30.6" customHeight="1" x14ac:dyDescent="0.25">
      <c r="A41" s="220" t="s">
        <v>198</v>
      </c>
      <c r="B41" s="220"/>
      <c r="C41" s="220"/>
      <c r="D41" s="224">
        <v>97271.58</v>
      </c>
      <c r="E41" s="220"/>
      <c r="F41" s="222">
        <v>0</v>
      </c>
      <c r="G41" s="223">
        <f t="shared" si="1"/>
        <v>0</v>
      </c>
    </row>
    <row r="42" spans="1:7" ht="31.9" customHeight="1" x14ac:dyDescent="0.25">
      <c r="A42" s="268" t="s">
        <v>199</v>
      </c>
      <c r="B42" s="268"/>
      <c r="C42" s="268"/>
      <c r="D42" s="269">
        <v>97271.58</v>
      </c>
      <c r="E42" s="268"/>
      <c r="F42" s="270">
        <v>0</v>
      </c>
      <c r="G42" s="271">
        <f t="shared" si="1"/>
        <v>0</v>
      </c>
    </row>
    <row r="43" spans="1:7" ht="30" customHeight="1" thickBot="1" x14ac:dyDescent="0.3">
      <c r="A43" s="272" t="s">
        <v>200</v>
      </c>
      <c r="B43" s="272"/>
      <c r="C43" s="272"/>
      <c r="D43" s="273">
        <v>97271.58</v>
      </c>
      <c r="E43" s="272"/>
      <c r="F43" s="274">
        <v>0</v>
      </c>
      <c r="G43" s="275">
        <f t="shared" si="1"/>
        <v>0</v>
      </c>
    </row>
    <row r="44" spans="1:7" ht="47.25" customHeight="1" x14ac:dyDescent="0.25">
      <c r="A44" s="95"/>
      <c r="B44" s="265"/>
      <c r="C44" s="265"/>
      <c r="D44" s="265"/>
      <c r="E44" s="265"/>
      <c r="F44" s="266"/>
      <c r="G44" s="267"/>
    </row>
    <row r="45" spans="1:7" x14ac:dyDescent="0.25">
      <c r="A45" s="95"/>
      <c r="B45" s="96"/>
      <c r="C45" s="185"/>
      <c r="D45" s="96"/>
      <c r="E45" s="96"/>
      <c r="F45" s="96"/>
      <c r="G45" s="96"/>
    </row>
    <row r="46" spans="1:7" x14ac:dyDescent="0.25">
      <c r="A46" s="95"/>
      <c r="B46" s="96"/>
      <c r="C46" s="185"/>
      <c r="D46" s="96"/>
      <c r="E46" s="96"/>
      <c r="F46" s="96"/>
      <c r="G46" s="96"/>
    </row>
    <row r="47" spans="1:7" x14ac:dyDescent="0.25">
      <c r="A47" s="1"/>
      <c r="B47" s="1"/>
      <c r="C47" s="351" t="s">
        <v>42</v>
      </c>
      <c r="D47" s="351"/>
      <c r="E47" s="1"/>
      <c r="F47" s="1"/>
      <c r="G47" s="1"/>
    </row>
    <row r="48" spans="1:7" ht="15.75" thickBot="1" x14ac:dyDescent="0.3">
      <c r="A48" s="1"/>
      <c r="B48" s="1"/>
      <c r="C48" s="1"/>
      <c r="D48" s="1"/>
      <c r="E48" s="1"/>
      <c r="F48" s="1"/>
      <c r="G48" s="1"/>
    </row>
    <row r="49" spans="1:7" ht="26.25" thickBot="1" x14ac:dyDescent="0.3">
      <c r="A49" s="189" t="s">
        <v>189</v>
      </c>
      <c r="B49" s="189" t="s">
        <v>138</v>
      </c>
      <c r="C49" s="189" t="s">
        <v>186</v>
      </c>
      <c r="D49" s="189" t="s">
        <v>196</v>
      </c>
      <c r="E49" s="189" t="s">
        <v>184</v>
      </c>
      <c r="F49" s="189" t="s">
        <v>197</v>
      </c>
      <c r="G49" s="86" t="s">
        <v>140</v>
      </c>
    </row>
    <row r="50" spans="1:7" x14ac:dyDescent="0.25">
      <c r="A50" s="200">
        <v>1</v>
      </c>
      <c r="B50" s="200">
        <v>2</v>
      </c>
      <c r="C50" s="200">
        <v>3</v>
      </c>
      <c r="D50" s="200">
        <v>4</v>
      </c>
      <c r="E50" s="200">
        <v>5</v>
      </c>
      <c r="F50" s="200">
        <v>6</v>
      </c>
      <c r="G50" s="8">
        <v>7</v>
      </c>
    </row>
    <row r="51" spans="1:7" x14ac:dyDescent="0.25">
      <c r="A51" s="190" t="s">
        <v>190</v>
      </c>
      <c r="B51" s="191">
        <v>3273426.47</v>
      </c>
      <c r="C51" s="191">
        <v>5119429</v>
      </c>
      <c r="D51" s="191">
        <v>3482549.01</v>
      </c>
      <c r="E51" s="191">
        <v>2765177.81</v>
      </c>
      <c r="F51" s="258">
        <v>79.400000000000006</v>
      </c>
      <c r="G51" s="259">
        <f>SUM(E51/D51*100)</f>
        <v>79.400973311786942</v>
      </c>
    </row>
    <row r="52" spans="1:7" x14ac:dyDescent="0.25">
      <c r="A52" s="260" t="s">
        <v>191</v>
      </c>
      <c r="B52" s="261">
        <v>3273426.47</v>
      </c>
      <c r="C52" s="261">
        <v>5119429</v>
      </c>
      <c r="D52" s="261">
        <v>3482549.01</v>
      </c>
      <c r="E52" s="261">
        <v>2765177.81</v>
      </c>
      <c r="F52" s="262">
        <v>79.400000000000006</v>
      </c>
      <c r="G52" s="263">
        <f>SUM(E52/D52*100)</f>
        <v>79.400973311786942</v>
      </c>
    </row>
    <row r="53" spans="1:7" x14ac:dyDescent="0.25">
      <c r="A53" s="254" t="s">
        <v>1</v>
      </c>
      <c r="B53" s="255">
        <v>1725104.12</v>
      </c>
      <c r="C53" s="255">
        <v>2096905</v>
      </c>
      <c r="D53" s="255">
        <v>2042318.39</v>
      </c>
      <c r="E53" s="255">
        <v>1836721.88</v>
      </c>
      <c r="F53" s="256">
        <v>89.93</v>
      </c>
      <c r="G53" s="257">
        <f>E53/D53*100</f>
        <v>89.933180301040125</v>
      </c>
    </row>
    <row r="54" spans="1:7" x14ac:dyDescent="0.25">
      <c r="A54" s="225" t="s">
        <v>30</v>
      </c>
      <c r="B54" s="229">
        <v>1265498.01</v>
      </c>
      <c r="C54" s="229">
        <v>1441250</v>
      </c>
      <c r="D54" s="229">
        <v>1721206.31</v>
      </c>
      <c r="E54" s="229">
        <v>1550340.16</v>
      </c>
      <c r="F54" s="230">
        <v>90.07</v>
      </c>
      <c r="G54" s="231">
        <f t="shared" ref="G54:G115" si="2">E54/D54*100</f>
        <v>90.072883825298078</v>
      </c>
    </row>
    <row r="55" spans="1:7" x14ac:dyDescent="0.25">
      <c r="A55" s="239" t="s">
        <v>99</v>
      </c>
      <c r="B55" s="243">
        <v>1053126.2</v>
      </c>
      <c r="C55" s="243">
        <v>1168550</v>
      </c>
      <c r="D55" s="243">
        <v>1432958.64</v>
      </c>
      <c r="E55" s="243">
        <v>1283795.44</v>
      </c>
      <c r="F55" s="244">
        <v>89.59</v>
      </c>
      <c r="G55" s="245">
        <f t="shared" si="2"/>
        <v>89.590543939216559</v>
      </c>
    </row>
    <row r="56" spans="1:7" ht="28.9" customHeight="1" x14ac:dyDescent="0.25">
      <c r="A56" s="190" t="s">
        <v>100</v>
      </c>
      <c r="B56" s="191">
        <v>1053126.2</v>
      </c>
      <c r="C56" s="190"/>
      <c r="D56" s="190"/>
      <c r="E56" s="191">
        <v>1283795.44</v>
      </c>
      <c r="F56" s="196"/>
      <c r="G56" s="98">
        <v>0</v>
      </c>
    </row>
    <row r="57" spans="1:7" x14ac:dyDescent="0.25">
      <c r="A57" s="239" t="s">
        <v>101</v>
      </c>
      <c r="B57" s="243">
        <v>38908.559999999998</v>
      </c>
      <c r="C57" s="243">
        <v>77100</v>
      </c>
      <c r="D57" s="243">
        <v>57668</v>
      </c>
      <c r="E57" s="243">
        <v>55798.57</v>
      </c>
      <c r="F57" s="244">
        <v>96.76</v>
      </c>
      <c r="G57" s="245">
        <f t="shared" si="2"/>
        <v>96.758288825691892</v>
      </c>
    </row>
    <row r="58" spans="1:7" x14ac:dyDescent="0.25">
      <c r="A58" s="190" t="s">
        <v>102</v>
      </c>
      <c r="B58" s="191">
        <v>38908.559999999998</v>
      </c>
      <c r="C58" s="190"/>
      <c r="D58" s="190"/>
      <c r="E58" s="191">
        <v>55798.57</v>
      </c>
      <c r="F58" s="196"/>
      <c r="G58" s="98">
        <v>0</v>
      </c>
    </row>
    <row r="59" spans="1:7" x14ac:dyDescent="0.25">
      <c r="A59" s="239" t="s">
        <v>103</v>
      </c>
      <c r="B59" s="243">
        <v>173463.25</v>
      </c>
      <c r="C59" s="243">
        <v>195600</v>
      </c>
      <c r="D59" s="243">
        <v>230579.67</v>
      </c>
      <c r="E59" s="243">
        <v>210746.15</v>
      </c>
      <c r="F59" s="244">
        <v>91.4</v>
      </c>
      <c r="G59" s="245">
        <f t="shared" si="2"/>
        <v>91.398409061822321</v>
      </c>
    </row>
    <row r="60" spans="1:7" x14ac:dyDescent="0.25">
      <c r="A60" s="190" t="s">
        <v>104</v>
      </c>
      <c r="B60" s="191">
        <v>173360.42</v>
      </c>
      <c r="C60" s="190"/>
      <c r="D60" s="190"/>
      <c r="E60" s="191">
        <v>210746.15</v>
      </c>
      <c r="F60" s="196"/>
      <c r="G60" s="98">
        <v>0</v>
      </c>
    </row>
    <row r="61" spans="1:7" ht="26.25" x14ac:dyDescent="0.25">
      <c r="A61" s="190" t="s">
        <v>132</v>
      </c>
      <c r="B61" s="197">
        <v>102.83</v>
      </c>
      <c r="C61" s="190"/>
      <c r="D61" s="190"/>
      <c r="E61" s="190"/>
      <c r="F61" s="196"/>
      <c r="G61" s="98">
        <v>0</v>
      </c>
    </row>
    <row r="62" spans="1:7" x14ac:dyDescent="0.25">
      <c r="A62" s="225" t="s">
        <v>31</v>
      </c>
      <c r="B62" s="229">
        <v>453525.13</v>
      </c>
      <c r="C62" s="229">
        <v>642155</v>
      </c>
      <c r="D62" s="229">
        <v>316462.08000000002</v>
      </c>
      <c r="E62" s="229">
        <v>283331.40000000002</v>
      </c>
      <c r="F62" s="230">
        <v>89.53</v>
      </c>
      <c r="G62" s="231">
        <f t="shared" si="2"/>
        <v>89.530916310731442</v>
      </c>
    </row>
    <row r="63" spans="1:7" x14ac:dyDescent="0.25">
      <c r="A63" s="239" t="s">
        <v>62</v>
      </c>
      <c r="B63" s="243">
        <v>100203.07</v>
      </c>
      <c r="C63" s="243">
        <v>117900</v>
      </c>
      <c r="D63" s="243">
        <v>59227.82</v>
      </c>
      <c r="E63" s="243">
        <v>55225.919999999998</v>
      </c>
      <c r="F63" s="244">
        <v>93.24</v>
      </c>
      <c r="G63" s="245">
        <f t="shared" si="2"/>
        <v>93.243209019004908</v>
      </c>
    </row>
    <row r="64" spans="1:7" x14ac:dyDescent="0.25">
      <c r="A64" s="190" t="s">
        <v>63</v>
      </c>
      <c r="B64" s="191">
        <v>37940.99</v>
      </c>
      <c r="C64" s="190"/>
      <c r="D64" s="190"/>
      <c r="E64" s="191">
        <v>13512.46</v>
      </c>
      <c r="F64" s="196"/>
      <c r="G64" s="98">
        <v>0</v>
      </c>
    </row>
    <row r="65" spans="1:7" x14ac:dyDescent="0.25">
      <c r="A65" s="190" t="s">
        <v>89</v>
      </c>
      <c r="B65" s="191">
        <v>30000</v>
      </c>
      <c r="C65" s="190"/>
      <c r="D65" s="190"/>
      <c r="E65" s="191">
        <v>32700</v>
      </c>
      <c r="F65" s="196"/>
      <c r="G65" s="98">
        <v>0</v>
      </c>
    </row>
    <row r="66" spans="1:7" x14ac:dyDescent="0.25">
      <c r="A66" s="190" t="s">
        <v>64</v>
      </c>
      <c r="B66" s="191">
        <v>20687.97</v>
      </c>
      <c r="C66" s="190"/>
      <c r="D66" s="190"/>
      <c r="E66" s="191">
        <v>2030</v>
      </c>
      <c r="F66" s="196"/>
      <c r="G66" s="98">
        <v>0</v>
      </c>
    </row>
    <row r="67" spans="1:7" x14ac:dyDescent="0.25">
      <c r="A67" s="190" t="s">
        <v>65</v>
      </c>
      <c r="B67" s="191">
        <v>11574.11</v>
      </c>
      <c r="C67" s="190"/>
      <c r="D67" s="190"/>
      <c r="E67" s="191">
        <v>6983.46</v>
      </c>
      <c r="F67" s="196"/>
      <c r="G67" s="98">
        <v>0</v>
      </c>
    </row>
    <row r="68" spans="1:7" x14ac:dyDescent="0.25">
      <c r="A68" s="239" t="s">
        <v>66</v>
      </c>
      <c r="B68" s="243">
        <v>230477.04</v>
      </c>
      <c r="C68" s="243">
        <v>358820</v>
      </c>
      <c r="D68" s="243">
        <v>115081.33</v>
      </c>
      <c r="E68" s="243">
        <v>101526.36</v>
      </c>
      <c r="F68" s="244">
        <v>88.22</v>
      </c>
      <c r="G68" s="245">
        <f t="shared" si="2"/>
        <v>88.221399596268128</v>
      </c>
    </row>
    <row r="69" spans="1:7" x14ac:dyDescent="0.25">
      <c r="A69" s="190" t="s">
        <v>67</v>
      </c>
      <c r="B69" s="191">
        <v>13428.95</v>
      </c>
      <c r="C69" s="190"/>
      <c r="D69" s="190"/>
      <c r="E69" s="191">
        <v>12588.26</v>
      </c>
      <c r="F69" s="196"/>
      <c r="G69" s="98">
        <v>0</v>
      </c>
    </row>
    <row r="70" spans="1:7" x14ac:dyDescent="0.25">
      <c r="A70" s="190" t="s">
        <v>90</v>
      </c>
      <c r="B70" s="191">
        <v>47801.17</v>
      </c>
      <c r="C70" s="190"/>
      <c r="D70" s="190"/>
      <c r="E70" s="191">
        <v>54357.35</v>
      </c>
      <c r="F70" s="196"/>
      <c r="G70" s="98">
        <v>0</v>
      </c>
    </row>
    <row r="71" spans="1:7" x14ac:dyDescent="0.25">
      <c r="A71" s="190" t="s">
        <v>68</v>
      </c>
      <c r="B71" s="191">
        <v>32263.72</v>
      </c>
      <c r="C71" s="190"/>
      <c r="D71" s="190"/>
      <c r="E71" s="191">
        <v>32906</v>
      </c>
      <c r="F71" s="196"/>
      <c r="G71" s="98">
        <v>0</v>
      </c>
    </row>
    <row r="72" spans="1:7" x14ac:dyDescent="0.25">
      <c r="A72" s="190" t="s">
        <v>69</v>
      </c>
      <c r="B72" s="191">
        <v>1318.23</v>
      </c>
      <c r="C72" s="190"/>
      <c r="D72" s="190"/>
      <c r="E72" s="191">
        <v>1087.5</v>
      </c>
      <c r="F72" s="196"/>
      <c r="G72" s="98">
        <v>0</v>
      </c>
    </row>
    <row r="73" spans="1:7" x14ac:dyDescent="0.25">
      <c r="A73" s="190" t="s">
        <v>70</v>
      </c>
      <c r="B73" s="191">
        <v>133487.97</v>
      </c>
      <c r="C73" s="190"/>
      <c r="D73" s="190"/>
      <c r="E73" s="190"/>
      <c r="F73" s="196"/>
      <c r="G73" s="98">
        <v>0</v>
      </c>
    </row>
    <row r="74" spans="1:7" x14ac:dyDescent="0.25">
      <c r="A74" s="190" t="s">
        <v>91</v>
      </c>
      <c r="B74" s="191">
        <v>2177</v>
      </c>
      <c r="C74" s="190"/>
      <c r="D74" s="190"/>
      <c r="E74" s="197">
        <v>587.25</v>
      </c>
      <c r="F74" s="196"/>
      <c r="G74" s="98">
        <v>0</v>
      </c>
    </row>
    <row r="75" spans="1:7" x14ac:dyDescent="0.25">
      <c r="A75" s="239" t="s">
        <v>71</v>
      </c>
      <c r="B75" s="243">
        <v>100261.19</v>
      </c>
      <c r="C75" s="243">
        <v>122260</v>
      </c>
      <c r="D75" s="243">
        <v>119396.68</v>
      </c>
      <c r="E75" s="243">
        <v>109309.88</v>
      </c>
      <c r="F75" s="244">
        <v>91.55</v>
      </c>
      <c r="G75" s="245">
        <f t="shared" si="2"/>
        <v>91.551858895909007</v>
      </c>
    </row>
    <row r="76" spans="1:7" x14ac:dyDescent="0.25">
      <c r="A76" s="190" t="s">
        <v>72</v>
      </c>
      <c r="B76" s="191">
        <v>1980.78</v>
      </c>
      <c r="C76" s="190"/>
      <c r="D76" s="190"/>
      <c r="E76" s="191">
        <v>2209.7199999999998</v>
      </c>
      <c r="F76" s="196"/>
      <c r="G76" s="98">
        <v>0</v>
      </c>
    </row>
    <row r="77" spans="1:7" x14ac:dyDescent="0.25">
      <c r="A77" s="190" t="s">
        <v>73</v>
      </c>
      <c r="B77" s="191">
        <v>5559.98</v>
      </c>
      <c r="C77" s="190"/>
      <c r="D77" s="190"/>
      <c r="E77" s="191">
        <v>7912.16</v>
      </c>
      <c r="F77" s="196"/>
      <c r="G77" s="98">
        <v>0</v>
      </c>
    </row>
    <row r="78" spans="1:7" x14ac:dyDescent="0.25">
      <c r="A78" s="190" t="s">
        <v>74</v>
      </c>
      <c r="B78" s="191">
        <v>1439.19</v>
      </c>
      <c r="C78" s="190"/>
      <c r="D78" s="190"/>
      <c r="E78" s="191">
        <v>2269.8000000000002</v>
      </c>
      <c r="F78" s="196"/>
      <c r="G78" s="98">
        <v>0</v>
      </c>
    </row>
    <row r="79" spans="1:7" x14ac:dyDescent="0.25">
      <c r="A79" s="190" t="s">
        <v>75</v>
      </c>
      <c r="B79" s="191">
        <v>7395.82</v>
      </c>
      <c r="C79" s="190"/>
      <c r="D79" s="190"/>
      <c r="E79" s="191">
        <v>8870.9699999999993</v>
      </c>
      <c r="F79" s="196"/>
      <c r="G79" s="98">
        <v>0</v>
      </c>
    </row>
    <row r="80" spans="1:7" x14ac:dyDescent="0.25">
      <c r="A80" s="190" t="s">
        <v>92</v>
      </c>
      <c r="B80" s="191">
        <v>41006.92</v>
      </c>
      <c r="C80" s="190"/>
      <c r="D80" s="190"/>
      <c r="E80" s="191">
        <v>48216.3</v>
      </c>
      <c r="F80" s="196"/>
      <c r="G80" s="98">
        <v>0</v>
      </c>
    </row>
    <row r="81" spans="1:7" x14ac:dyDescent="0.25">
      <c r="A81" s="190" t="s">
        <v>76</v>
      </c>
      <c r="B81" s="191">
        <v>4364.3100000000004</v>
      </c>
      <c r="C81" s="190"/>
      <c r="D81" s="190"/>
      <c r="E81" s="191">
        <v>4059.15</v>
      </c>
      <c r="F81" s="196"/>
      <c r="G81" s="98">
        <v>0</v>
      </c>
    </row>
    <row r="82" spans="1:7" x14ac:dyDescent="0.25">
      <c r="A82" s="190" t="s">
        <v>77</v>
      </c>
      <c r="B82" s="191">
        <v>31512.75</v>
      </c>
      <c r="C82" s="190"/>
      <c r="D82" s="190"/>
      <c r="E82" s="191">
        <v>25733.66</v>
      </c>
      <c r="F82" s="196"/>
      <c r="G82" s="98">
        <v>0</v>
      </c>
    </row>
    <row r="83" spans="1:7" x14ac:dyDescent="0.25">
      <c r="A83" s="190" t="s">
        <v>78</v>
      </c>
      <c r="B83" s="191">
        <v>2502.64</v>
      </c>
      <c r="C83" s="190"/>
      <c r="D83" s="190"/>
      <c r="E83" s="191">
        <v>2586.52</v>
      </c>
      <c r="F83" s="196"/>
      <c r="G83" s="98">
        <v>0</v>
      </c>
    </row>
    <row r="84" spans="1:7" x14ac:dyDescent="0.25">
      <c r="A84" s="190" t="s">
        <v>79</v>
      </c>
      <c r="B84" s="191">
        <v>4498.8</v>
      </c>
      <c r="C84" s="190"/>
      <c r="D84" s="190"/>
      <c r="E84" s="191">
        <v>7451.6</v>
      </c>
      <c r="F84" s="196"/>
      <c r="G84" s="98">
        <v>0</v>
      </c>
    </row>
    <row r="85" spans="1:7" x14ac:dyDescent="0.25">
      <c r="A85" s="239" t="s">
        <v>192</v>
      </c>
      <c r="B85" s="239"/>
      <c r="C85" s="246">
        <v>100</v>
      </c>
      <c r="D85" s="246">
        <v>85</v>
      </c>
      <c r="E85" s="246">
        <v>85</v>
      </c>
      <c r="F85" s="244">
        <v>100</v>
      </c>
      <c r="G85" s="245">
        <f t="shared" si="2"/>
        <v>100</v>
      </c>
    </row>
    <row r="86" spans="1:7" x14ac:dyDescent="0.25">
      <c r="A86" s="190" t="s">
        <v>193</v>
      </c>
      <c r="B86" s="190"/>
      <c r="C86" s="190"/>
      <c r="D86" s="190"/>
      <c r="E86" s="197">
        <v>85</v>
      </c>
      <c r="F86" s="196"/>
      <c r="G86" s="98">
        <v>0</v>
      </c>
    </row>
    <row r="87" spans="1:7" x14ac:dyDescent="0.25">
      <c r="A87" s="239" t="s">
        <v>80</v>
      </c>
      <c r="B87" s="243">
        <v>22583.83</v>
      </c>
      <c r="C87" s="243">
        <v>43075</v>
      </c>
      <c r="D87" s="243">
        <v>22671.25</v>
      </c>
      <c r="E87" s="243">
        <v>17184.240000000002</v>
      </c>
      <c r="F87" s="244">
        <v>75.8</v>
      </c>
      <c r="G87" s="245">
        <v>0</v>
      </c>
    </row>
    <row r="88" spans="1:7" ht="29.45" customHeight="1" x14ac:dyDescent="0.25">
      <c r="A88" s="190" t="s">
        <v>105</v>
      </c>
      <c r="B88" s="191">
        <v>2195</v>
      </c>
      <c r="C88" s="190"/>
      <c r="D88" s="190"/>
      <c r="E88" s="190"/>
      <c r="F88" s="196"/>
      <c r="G88" s="98">
        <v>0</v>
      </c>
    </row>
    <row r="89" spans="1:7" x14ac:dyDescent="0.25">
      <c r="A89" s="190" t="s">
        <v>81</v>
      </c>
      <c r="B89" s="191">
        <v>1115.5899999999999</v>
      </c>
      <c r="C89" s="190"/>
      <c r="D89" s="190"/>
      <c r="E89" s="197">
        <v>941.44</v>
      </c>
      <c r="F89" s="196"/>
      <c r="G89" s="98">
        <v>0</v>
      </c>
    </row>
    <row r="90" spans="1:7" x14ac:dyDescent="0.25">
      <c r="A90" s="190" t="s">
        <v>106</v>
      </c>
      <c r="B90" s="191">
        <v>5539.62</v>
      </c>
      <c r="C90" s="190"/>
      <c r="D90" s="190"/>
      <c r="E90" s="191">
        <v>7700.9</v>
      </c>
      <c r="F90" s="196"/>
      <c r="G90" s="98">
        <v>0</v>
      </c>
    </row>
    <row r="91" spans="1:7" x14ac:dyDescent="0.25">
      <c r="A91" s="190" t="s">
        <v>82</v>
      </c>
      <c r="B91" s="197">
        <v>500</v>
      </c>
      <c r="C91" s="190"/>
      <c r="D91" s="190"/>
      <c r="E91" s="197">
        <v>528</v>
      </c>
      <c r="F91" s="196"/>
      <c r="G91" s="98">
        <v>0</v>
      </c>
    </row>
    <row r="92" spans="1:7" x14ac:dyDescent="0.25">
      <c r="A92" s="190" t="s">
        <v>83</v>
      </c>
      <c r="B92" s="191">
        <v>8518.69</v>
      </c>
      <c r="C92" s="190"/>
      <c r="D92" s="190"/>
      <c r="E92" s="191">
        <v>4525.43</v>
      </c>
      <c r="F92" s="196"/>
      <c r="G92" s="98">
        <v>0</v>
      </c>
    </row>
    <row r="93" spans="1:7" x14ac:dyDescent="0.25">
      <c r="A93" s="190" t="s">
        <v>84</v>
      </c>
      <c r="B93" s="191">
        <v>4714.93</v>
      </c>
      <c r="C93" s="190"/>
      <c r="D93" s="190"/>
      <c r="E93" s="191">
        <v>3488.47</v>
      </c>
      <c r="F93" s="196"/>
      <c r="G93" s="98">
        <v>0</v>
      </c>
    </row>
    <row r="94" spans="1:7" x14ac:dyDescent="0.25">
      <c r="A94" s="225" t="s">
        <v>32</v>
      </c>
      <c r="B94" s="229">
        <v>4827.33</v>
      </c>
      <c r="C94" s="229">
        <v>10500</v>
      </c>
      <c r="D94" s="229">
        <v>2385</v>
      </c>
      <c r="E94" s="229">
        <v>2129.61</v>
      </c>
      <c r="F94" s="230">
        <v>89.29</v>
      </c>
      <c r="G94" s="231">
        <f t="shared" si="2"/>
        <v>89.291823899371067</v>
      </c>
    </row>
    <row r="95" spans="1:7" x14ac:dyDescent="0.25">
      <c r="A95" s="239" t="s">
        <v>85</v>
      </c>
      <c r="B95" s="243">
        <v>4827.33</v>
      </c>
      <c r="C95" s="243">
        <v>10500</v>
      </c>
      <c r="D95" s="243">
        <v>2385</v>
      </c>
      <c r="E95" s="243">
        <v>2129.61</v>
      </c>
      <c r="F95" s="244">
        <v>89.29</v>
      </c>
      <c r="G95" s="245">
        <v>0</v>
      </c>
    </row>
    <row r="96" spans="1:7" x14ac:dyDescent="0.25">
      <c r="A96" s="190" t="s">
        <v>86</v>
      </c>
      <c r="B96" s="191">
        <v>2159.23</v>
      </c>
      <c r="C96" s="190"/>
      <c r="D96" s="190"/>
      <c r="E96" s="191">
        <v>2128.16</v>
      </c>
      <c r="F96" s="196"/>
      <c r="G96" s="98">
        <v>0</v>
      </c>
    </row>
    <row r="97" spans="1:7" x14ac:dyDescent="0.25">
      <c r="A97" s="190" t="s">
        <v>87</v>
      </c>
      <c r="B97" s="191">
        <v>2668.1</v>
      </c>
      <c r="C97" s="190"/>
      <c r="D97" s="190"/>
      <c r="E97" s="197">
        <v>1.45</v>
      </c>
      <c r="F97" s="196"/>
      <c r="G97" s="98">
        <v>0</v>
      </c>
    </row>
    <row r="98" spans="1:7" ht="26.25" x14ac:dyDescent="0.25">
      <c r="A98" s="225" t="s">
        <v>36</v>
      </c>
      <c r="B98" s="232">
        <v>308.13</v>
      </c>
      <c r="C98" s="229">
        <v>3000</v>
      </c>
      <c r="D98" s="229">
        <v>1500</v>
      </c>
      <c r="E98" s="232">
        <v>155.71</v>
      </c>
      <c r="F98" s="230">
        <v>10.38</v>
      </c>
      <c r="G98" s="231">
        <f t="shared" si="2"/>
        <v>10.380666666666666</v>
      </c>
    </row>
    <row r="99" spans="1:7" ht="26.25" x14ac:dyDescent="0.25">
      <c r="A99" s="239" t="s">
        <v>133</v>
      </c>
      <c r="B99" s="246">
        <v>308.13</v>
      </c>
      <c r="C99" s="243">
        <v>3000</v>
      </c>
      <c r="D99" s="243">
        <v>1500</v>
      </c>
      <c r="E99" s="246">
        <v>155.71</v>
      </c>
      <c r="F99" s="244">
        <v>10.38</v>
      </c>
      <c r="G99" s="245">
        <v>0</v>
      </c>
    </row>
    <row r="100" spans="1:7" x14ac:dyDescent="0.25">
      <c r="A100" s="190" t="s">
        <v>159</v>
      </c>
      <c r="B100" s="197">
        <v>308.13</v>
      </c>
      <c r="C100" s="190"/>
      <c r="D100" s="190"/>
      <c r="E100" s="197">
        <v>155.71</v>
      </c>
      <c r="F100" s="196"/>
      <c r="G100" s="98">
        <v>0</v>
      </c>
    </row>
    <row r="101" spans="1:7" x14ac:dyDescent="0.25">
      <c r="A101" s="225" t="s">
        <v>37</v>
      </c>
      <c r="B101" s="232">
        <v>945.52</v>
      </c>
      <c r="C101" s="225"/>
      <c r="D101" s="232">
        <v>765</v>
      </c>
      <c r="E101" s="232">
        <v>765</v>
      </c>
      <c r="F101" s="230">
        <v>100</v>
      </c>
      <c r="G101" s="231">
        <f t="shared" si="2"/>
        <v>100</v>
      </c>
    </row>
    <row r="102" spans="1:7" x14ac:dyDescent="0.25">
      <c r="A102" s="239" t="s">
        <v>120</v>
      </c>
      <c r="B102" s="246">
        <v>945.52</v>
      </c>
      <c r="C102" s="239"/>
      <c r="D102" s="246">
        <v>765</v>
      </c>
      <c r="E102" s="246">
        <v>765</v>
      </c>
      <c r="F102" s="244">
        <v>100</v>
      </c>
      <c r="G102" s="245">
        <v>0</v>
      </c>
    </row>
    <row r="103" spans="1:7" x14ac:dyDescent="0.25">
      <c r="A103" s="190" t="s">
        <v>121</v>
      </c>
      <c r="B103" s="197">
        <v>945.52</v>
      </c>
      <c r="C103" s="190"/>
      <c r="D103" s="190"/>
      <c r="E103" s="197">
        <v>765</v>
      </c>
      <c r="F103" s="196"/>
      <c r="G103" s="98">
        <v>0</v>
      </c>
    </row>
    <row r="104" spans="1:7" ht="23.25" customHeight="1" x14ac:dyDescent="0.25">
      <c r="A104" s="250" t="s">
        <v>2</v>
      </c>
      <c r="B104" s="251">
        <v>1548322.35</v>
      </c>
      <c r="C104" s="251">
        <v>3022524</v>
      </c>
      <c r="D104" s="251">
        <v>1440230.62</v>
      </c>
      <c r="E104" s="251">
        <v>928455.93</v>
      </c>
      <c r="F104" s="252">
        <v>64.47</v>
      </c>
      <c r="G104" s="253">
        <f t="shared" si="2"/>
        <v>64.465781875960943</v>
      </c>
    </row>
    <row r="105" spans="1:7" ht="26.25" x14ac:dyDescent="0.25">
      <c r="A105" s="225" t="s">
        <v>160</v>
      </c>
      <c r="B105" s="232">
        <v>250</v>
      </c>
      <c r="C105" s="225"/>
      <c r="D105" s="225"/>
      <c r="E105" s="225"/>
      <c r="F105" s="233"/>
      <c r="G105" s="231" t="e">
        <f t="shared" si="2"/>
        <v>#DIV/0!</v>
      </c>
    </row>
    <row r="106" spans="1:7" x14ac:dyDescent="0.25">
      <c r="A106" s="239" t="s">
        <v>161</v>
      </c>
      <c r="B106" s="246">
        <v>250</v>
      </c>
      <c r="C106" s="239"/>
      <c r="D106" s="239"/>
      <c r="E106" s="239"/>
      <c r="F106" s="247"/>
      <c r="G106" s="245">
        <v>0</v>
      </c>
    </row>
    <row r="107" spans="1:7" x14ac:dyDescent="0.25">
      <c r="A107" s="190" t="s">
        <v>162</v>
      </c>
      <c r="B107" s="197">
        <v>250</v>
      </c>
      <c r="C107" s="190"/>
      <c r="D107" s="190"/>
      <c r="E107" s="190"/>
      <c r="F107" s="196"/>
      <c r="G107" s="98">
        <v>0</v>
      </c>
    </row>
    <row r="108" spans="1:7" x14ac:dyDescent="0.25">
      <c r="A108" s="225" t="s">
        <v>38</v>
      </c>
      <c r="B108" s="229">
        <v>873096.36</v>
      </c>
      <c r="C108" s="229">
        <v>915400</v>
      </c>
      <c r="D108" s="229">
        <v>119230.62</v>
      </c>
      <c r="E108" s="229">
        <v>109641.86</v>
      </c>
      <c r="F108" s="230">
        <v>91.96</v>
      </c>
      <c r="G108" s="231">
        <f t="shared" si="2"/>
        <v>91.957804127832262</v>
      </c>
    </row>
    <row r="109" spans="1:7" ht="22.15" customHeight="1" x14ac:dyDescent="0.25">
      <c r="A109" s="239" t="s">
        <v>107</v>
      </c>
      <c r="B109" s="246">
        <v>729.31</v>
      </c>
      <c r="C109" s="239"/>
      <c r="D109" s="239"/>
      <c r="E109" s="239"/>
      <c r="F109" s="247"/>
      <c r="G109" s="245">
        <v>0</v>
      </c>
    </row>
    <row r="110" spans="1:7" x14ac:dyDescent="0.25">
      <c r="A110" s="190" t="s">
        <v>108</v>
      </c>
      <c r="B110" s="197">
        <v>729.31</v>
      </c>
      <c r="C110" s="190"/>
      <c r="D110" s="190"/>
      <c r="E110" s="190"/>
      <c r="F110" s="196"/>
      <c r="G110" s="98">
        <v>0</v>
      </c>
    </row>
    <row r="111" spans="1:7" x14ac:dyDescent="0.25">
      <c r="A111" s="239" t="s">
        <v>109</v>
      </c>
      <c r="B111" s="243">
        <v>871778.98</v>
      </c>
      <c r="C111" s="243">
        <v>911900</v>
      </c>
      <c r="D111" s="243">
        <v>72429.95</v>
      </c>
      <c r="E111" s="243">
        <v>63203.81</v>
      </c>
      <c r="F111" s="244">
        <v>87.26</v>
      </c>
      <c r="G111" s="245">
        <v>0</v>
      </c>
    </row>
    <row r="112" spans="1:7" x14ac:dyDescent="0.25">
      <c r="A112" s="190" t="s">
        <v>110</v>
      </c>
      <c r="B112" s="191">
        <v>86247.99</v>
      </c>
      <c r="C112" s="190"/>
      <c r="D112" s="190"/>
      <c r="E112" s="191">
        <v>43942.44</v>
      </c>
      <c r="F112" s="196"/>
      <c r="G112" s="98">
        <v>0</v>
      </c>
    </row>
    <row r="113" spans="1:7" x14ac:dyDescent="0.25">
      <c r="A113" s="190" t="s">
        <v>111</v>
      </c>
      <c r="B113" s="191">
        <v>1758.58</v>
      </c>
      <c r="C113" s="190"/>
      <c r="D113" s="190"/>
      <c r="E113" s="190"/>
      <c r="F113" s="196"/>
      <c r="G113" s="98">
        <v>0</v>
      </c>
    </row>
    <row r="114" spans="1:7" x14ac:dyDescent="0.25">
      <c r="A114" s="190" t="s">
        <v>163</v>
      </c>
      <c r="B114" s="191">
        <v>783772.41</v>
      </c>
      <c r="C114" s="190"/>
      <c r="D114" s="190"/>
      <c r="E114" s="191">
        <v>19261.37</v>
      </c>
      <c r="F114" s="196"/>
      <c r="G114" s="98">
        <v>0</v>
      </c>
    </row>
    <row r="115" spans="1:7" x14ac:dyDescent="0.25">
      <c r="A115" s="239" t="s">
        <v>194</v>
      </c>
      <c r="B115" s="239"/>
      <c r="C115" s="239"/>
      <c r="D115" s="243">
        <v>45300</v>
      </c>
      <c r="E115" s="243">
        <v>45300</v>
      </c>
      <c r="F115" s="244">
        <v>100</v>
      </c>
      <c r="G115" s="245">
        <f t="shared" si="2"/>
        <v>100</v>
      </c>
    </row>
    <row r="116" spans="1:7" x14ac:dyDescent="0.25">
      <c r="A116" s="190" t="s">
        <v>195</v>
      </c>
      <c r="B116" s="190"/>
      <c r="C116" s="190"/>
      <c r="D116" s="190"/>
      <c r="E116" s="191">
        <v>45300</v>
      </c>
      <c r="F116" s="196"/>
      <c r="G116" s="98">
        <v>0</v>
      </c>
    </row>
    <row r="117" spans="1:7" ht="26.25" x14ac:dyDescent="0.25">
      <c r="A117" s="239" t="s">
        <v>112</v>
      </c>
      <c r="B117" s="246">
        <v>588.07000000000005</v>
      </c>
      <c r="C117" s="243">
        <v>3500</v>
      </c>
      <c r="D117" s="243">
        <v>1500.67</v>
      </c>
      <c r="E117" s="243">
        <v>1138.05</v>
      </c>
      <c r="F117" s="244">
        <v>75.84</v>
      </c>
      <c r="G117" s="245">
        <f t="shared" ref="G117:G120" si="3">E117/D117*100</f>
        <v>75.836126530149855</v>
      </c>
    </row>
    <row r="118" spans="1:7" x14ac:dyDescent="0.25">
      <c r="A118" s="190" t="s">
        <v>113</v>
      </c>
      <c r="B118" s="197">
        <v>588.07000000000005</v>
      </c>
      <c r="C118" s="190"/>
      <c r="D118" s="190"/>
      <c r="E118" s="191">
        <v>1138.05</v>
      </c>
      <c r="F118" s="196"/>
      <c r="G118" s="98">
        <v>0</v>
      </c>
    </row>
    <row r="119" spans="1:7" ht="27" thickBot="1" x14ac:dyDescent="0.3">
      <c r="A119" s="225" t="s">
        <v>33</v>
      </c>
      <c r="B119" s="229">
        <v>674975.99</v>
      </c>
      <c r="C119" s="229">
        <v>2107124</v>
      </c>
      <c r="D119" s="229">
        <v>1321000</v>
      </c>
      <c r="E119" s="229">
        <v>818814.07</v>
      </c>
      <c r="F119" s="230">
        <v>61.98</v>
      </c>
      <c r="G119" s="234">
        <v>0</v>
      </c>
    </row>
    <row r="120" spans="1:7" x14ac:dyDescent="0.25">
      <c r="A120" s="239" t="s">
        <v>95</v>
      </c>
      <c r="B120" s="243">
        <v>674975.99</v>
      </c>
      <c r="C120" s="243">
        <v>2107124</v>
      </c>
      <c r="D120" s="243">
        <v>1321000</v>
      </c>
      <c r="E120" s="243">
        <v>818814.07</v>
      </c>
      <c r="F120" s="244">
        <v>61.98</v>
      </c>
      <c r="G120" s="249">
        <f t="shared" si="3"/>
        <v>61.984411052233156</v>
      </c>
    </row>
    <row r="121" spans="1:7" x14ac:dyDescent="0.25">
      <c r="A121" s="190" t="s">
        <v>96</v>
      </c>
      <c r="B121" s="191">
        <v>674975.99</v>
      </c>
      <c r="C121" s="190"/>
      <c r="D121" s="190"/>
      <c r="E121" s="191">
        <v>818814.07</v>
      </c>
      <c r="F121" s="248"/>
      <c r="G121" s="43"/>
    </row>
    <row r="122" spans="1:7" ht="21" customHeight="1" x14ac:dyDescent="0.25">
      <c r="A122" s="166"/>
      <c r="B122" s="163"/>
      <c r="C122" s="163"/>
      <c r="D122" s="163"/>
      <c r="E122" s="163"/>
      <c r="F122" s="164"/>
      <c r="G122" s="165"/>
    </row>
    <row r="123" spans="1:7" x14ac:dyDescent="0.25">
      <c r="A123" s="166"/>
      <c r="B123" s="163"/>
      <c r="C123" s="163"/>
      <c r="D123" s="163"/>
      <c r="E123" s="163"/>
      <c r="F123" s="164"/>
      <c r="G123" s="165"/>
    </row>
    <row r="124" spans="1:7" x14ac:dyDescent="0.25">
      <c r="A124" s="167"/>
      <c r="B124" s="168"/>
      <c r="C124" s="168"/>
      <c r="D124" s="168"/>
      <c r="E124" s="169"/>
      <c r="F124" s="170"/>
      <c r="G124" s="171"/>
    </row>
    <row r="125" spans="1:7" x14ac:dyDescent="0.25">
      <c r="A125" s="172"/>
      <c r="B125" s="173"/>
      <c r="C125" s="173"/>
      <c r="D125" s="173"/>
      <c r="E125" s="173"/>
      <c r="F125" s="174"/>
      <c r="G125" s="165"/>
    </row>
    <row r="126" spans="1:7" x14ac:dyDescent="0.25">
      <c r="A126" s="172"/>
      <c r="B126" s="173"/>
      <c r="C126" s="172"/>
      <c r="D126" s="172"/>
      <c r="E126" s="173"/>
      <c r="F126" s="174"/>
      <c r="G126" s="165"/>
    </row>
    <row r="127" spans="1:7" x14ac:dyDescent="0.25">
      <c r="A127" s="175"/>
      <c r="B127" s="163"/>
      <c r="C127" s="175"/>
      <c r="D127" s="175"/>
      <c r="E127" s="163"/>
      <c r="F127" s="164"/>
      <c r="G127" s="165"/>
    </row>
    <row r="128" spans="1:7" x14ac:dyDescent="0.25">
      <c r="A128" s="172"/>
      <c r="B128" s="173"/>
      <c r="C128" s="172"/>
      <c r="D128" s="172"/>
      <c r="E128" s="174"/>
      <c r="F128" s="174"/>
      <c r="G128" s="165"/>
    </row>
    <row r="129" spans="1:7" x14ac:dyDescent="0.25">
      <c r="A129" s="175"/>
      <c r="B129" s="163"/>
      <c r="C129" s="175"/>
      <c r="D129" s="175"/>
      <c r="E129" s="164"/>
      <c r="F129" s="164"/>
      <c r="G129" s="165"/>
    </row>
    <row r="130" spans="1:7" x14ac:dyDescent="0.25">
      <c r="A130" s="172"/>
      <c r="B130" s="174"/>
      <c r="C130" s="172"/>
      <c r="D130" s="172"/>
      <c r="E130" s="173"/>
      <c r="F130" s="174"/>
      <c r="G130" s="165"/>
    </row>
    <row r="131" spans="1:7" x14ac:dyDescent="0.25">
      <c r="A131" s="175"/>
      <c r="B131" s="164"/>
      <c r="C131" s="175"/>
      <c r="D131" s="175"/>
      <c r="E131" s="163"/>
      <c r="F131" s="164"/>
      <c r="G131" s="165"/>
    </row>
    <row r="132" spans="1:7" x14ac:dyDescent="0.25">
      <c r="A132" s="172"/>
      <c r="B132" s="173"/>
      <c r="C132" s="173"/>
      <c r="D132" s="173"/>
      <c r="E132" s="173"/>
      <c r="F132" s="174"/>
      <c r="G132" s="165"/>
    </row>
    <row r="133" spans="1:7" x14ac:dyDescent="0.25">
      <c r="A133" s="172"/>
      <c r="B133" s="173"/>
      <c r="C133" s="172"/>
      <c r="D133" s="172"/>
      <c r="E133" s="173"/>
      <c r="F133" s="174"/>
      <c r="G133" s="165"/>
    </row>
    <row r="134" spans="1:7" x14ac:dyDescent="0.25">
      <c r="A134" s="175"/>
      <c r="B134" s="164"/>
      <c r="C134" s="175"/>
      <c r="D134" s="175"/>
      <c r="E134" s="163"/>
      <c r="F134" s="164"/>
      <c r="G134" s="165"/>
    </row>
    <row r="135" spans="1:7" x14ac:dyDescent="0.25">
      <c r="A135" s="175"/>
      <c r="B135" s="164"/>
      <c r="C135" s="175"/>
      <c r="D135" s="175"/>
      <c r="E135" s="164"/>
      <c r="F135" s="164"/>
      <c r="G135" s="165"/>
    </row>
    <row r="136" spans="1:7" x14ac:dyDescent="0.25">
      <c r="A136" s="175"/>
      <c r="B136" s="164"/>
      <c r="C136" s="175"/>
      <c r="D136" s="175"/>
      <c r="E136" s="163"/>
      <c r="F136" s="163"/>
      <c r="G136" s="165"/>
    </row>
    <row r="137" spans="1:7" x14ac:dyDescent="0.25">
      <c r="A137" s="172"/>
      <c r="B137" s="173"/>
      <c r="C137" s="172"/>
      <c r="D137" s="172"/>
      <c r="E137" s="173"/>
      <c r="F137" s="174"/>
      <c r="G137" s="165"/>
    </row>
    <row r="138" spans="1:7" x14ac:dyDescent="0.25">
      <c r="A138" s="175"/>
      <c r="B138" s="164"/>
      <c r="C138" s="175"/>
      <c r="D138" s="175"/>
      <c r="E138" s="164"/>
      <c r="F138" s="164"/>
      <c r="G138" s="165"/>
    </row>
    <row r="139" spans="1:7" x14ac:dyDescent="0.25">
      <c r="A139" s="175"/>
      <c r="B139" s="163"/>
      <c r="C139" s="175"/>
      <c r="D139" s="175"/>
      <c r="E139" s="163"/>
      <c r="F139" s="164"/>
      <c r="G139" s="165"/>
    </row>
    <row r="140" spans="1:7" x14ac:dyDescent="0.25">
      <c r="A140" s="175"/>
      <c r="B140" s="164"/>
      <c r="C140" s="175"/>
      <c r="D140" s="175"/>
      <c r="E140" s="164"/>
      <c r="F140" s="164"/>
      <c r="G140" s="165"/>
    </row>
    <row r="141" spans="1:7" x14ac:dyDescent="0.25">
      <c r="A141" s="175"/>
      <c r="B141" s="175"/>
      <c r="C141" s="175"/>
      <c r="D141" s="175"/>
      <c r="E141" s="164"/>
      <c r="F141" s="175"/>
      <c r="G141" s="165"/>
    </row>
    <row r="142" spans="1:7" x14ac:dyDescent="0.25">
      <c r="A142" s="175"/>
      <c r="B142" s="164"/>
      <c r="C142" s="175"/>
      <c r="D142" s="175"/>
      <c r="E142" s="164"/>
      <c r="F142" s="164"/>
      <c r="G142" s="165"/>
    </row>
    <row r="143" spans="1:7" x14ac:dyDescent="0.25">
      <c r="A143" s="172"/>
      <c r="B143" s="173"/>
      <c r="C143" s="172"/>
      <c r="D143" s="172"/>
      <c r="E143" s="173"/>
      <c r="F143" s="174"/>
      <c r="G143" s="165"/>
    </row>
    <row r="144" spans="1:7" x14ac:dyDescent="0.25">
      <c r="A144" s="175"/>
      <c r="B144" s="164"/>
      <c r="C144" s="175"/>
      <c r="D144" s="175"/>
      <c r="E144" s="163"/>
      <c r="F144" s="164"/>
      <c r="G144" s="165"/>
    </row>
    <row r="145" spans="1:7" x14ac:dyDescent="0.25">
      <c r="A145" s="175"/>
      <c r="B145" s="164"/>
      <c r="C145" s="175"/>
      <c r="D145" s="175"/>
      <c r="E145" s="164"/>
      <c r="F145" s="164"/>
      <c r="G145" s="165"/>
    </row>
    <row r="146" spans="1:7" x14ac:dyDescent="0.25">
      <c r="A146" s="175"/>
      <c r="B146" s="164"/>
      <c r="C146" s="175"/>
      <c r="D146" s="175"/>
      <c r="E146" s="164"/>
      <c r="F146" s="164"/>
      <c r="G146" s="165"/>
    </row>
    <row r="147" spans="1:7" x14ac:dyDescent="0.25">
      <c r="A147" s="175"/>
      <c r="B147" s="164"/>
      <c r="C147" s="175"/>
      <c r="D147" s="175"/>
      <c r="E147" s="175"/>
      <c r="F147" s="175"/>
      <c r="G147" s="165"/>
    </row>
    <row r="148" spans="1:7" x14ac:dyDescent="0.25">
      <c r="A148" s="175"/>
      <c r="B148" s="175"/>
      <c r="C148" s="175"/>
      <c r="D148" s="175"/>
      <c r="E148" s="163"/>
      <c r="F148" s="175"/>
      <c r="G148" s="165"/>
    </row>
    <row r="149" spans="1:7" x14ac:dyDescent="0.25">
      <c r="A149" s="175"/>
      <c r="B149" s="164"/>
      <c r="C149" s="175"/>
      <c r="D149" s="175"/>
      <c r="E149" s="164"/>
      <c r="F149" s="164"/>
      <c r="G149" s="165"/>
    </row>
    <row r="150" spans="1:7" x14ac:dyDescent="0.25">
      <c r="A150" s="175"/>
      <c r="B150" s="164"/>
      <c r="C150" s="175"/>
      <c r="D150" s="175"/>
      <c r="E150" s="163"/>
      <c r="F150" s="164"/>
      <c r="G150" s="165"/>
    </row>
    <row r="151" spans="1:7" x14ac:dyDescent="0.25">
      <c r="A151" s="172"/>
      <c r="B151" s="173"/>
      <c r="C151" s="172"/>
      <c r="D151" s="172"/>
      <c r="E151" s="173"/>
      <c r="F151" s="174"/>
      <c r="G151" s="165"/>
    </row>
    <row r="152" spans="1:7" x14ac:dyDescent="0.25">
      <c r="A152" s="175"/>
      <c r="B152" s="163"/>
      <c r="C152" s="175"/>
      <c r="D152" s="175"/>
      <c r="E152" s="175"/>
      <c r="F152" s="175"/>
      <c r="G152" s="165"/>
    </row>
    <row r="153" spans="1:7" x14ac:dyDescent="0.25">
      <c r="A153" s="175"/>
      <c r="B153" s="175"/>
      <c r="C153" s="175"/>
      <c r="D153" s="175"/>
      <c r="E153" s="164"/>
      <c r="F153" s="175"/>
      <c r="G153" s="165"/>
    </row>
    <row r="154" spans="1:7" x14ac:dyDescent="0.25">
      <c r="A154" s="175"/>
      <c r="B154" s="164"/>
      <c r="C154" s="175"/>
      <c r="D154" s="175"/>
      <c r="E154" s="163"/>
      <c r="F154" s="164"/>
      <c r="G154" s="165"/>
    </row>
    <row r="155" spans="1:7" x14ac:dyDescent="0.25">
      <c r="A155" s="175"/>
      <c r="B155" s="164"/>
      <c r="C155" s="175"/>
      <c r="D155" s="175"/>
      <c r="E155" s="164"/>
      <c r="F155" s="164"/>
      <c r="G155" s="165"/>
    </row>
    <row r="156" spans="1:7" x14ac:dyDescent="0.25">
      <c r="A156" s="175"/>
      <c r="B156" s="164"/>
      <c r="C156" s="175"/>
      <c r="D156" s="175"/>
      <c r="E156" s="175"/>
      <c r="F156" s="175"/>
      <c r="G156" s="165"/>
    </row>
    <row r="157" spans="1:7" x14ac:dyDescent="0.25">
      <c r="A157" s="175"/>
      <c r="B157" s="175"/>
      <c r="C157" s="175"/>
      <c r="D157" s="175"/>
      <c r="E157" s="164"/>
      <c r="F157" s="175"/>
      <c r="G157" s="165"/>
    </row>
    <row r="158" spans="1:7" x14ac:dyDescent="0.25">
      <c r="A158" s="172"/>
      <c r="B158" s="174"/>
      <c r="C158" s="173"/>
      <c r="D158" s="173"/>
      <c r="E158" s="174"/>
      <c r="F158" s="174"/>
      <c r="G158" s="165"/>
    </row>
    <row r="159" spans="1:7" x14ac:dyDescent="0.25">
      <c r="A159" s="172"/>
      <c r="B159" s="174"/>
      <c r="C159" s="172"/>
      <c r="D159" s="172"/>
      <c r="E159" s="174"/>
      <c r="F159" s="174"/>
      <c r="G159" s="165"/>
    </row>
    <row r="160" spans="1:7" x14ac:dyDescent="0.25">
      <c r="A160" s="175"/>
      <c r="B160" s="164"/>
      <c r="C160" s="175"/>
      <c r="D160" s="175"/>
      <c r="E160" s="164"/>
      <c r="F160" s="164"/>
      <c r="G160" s="165"/>
    </row>
    <row r="161" spans="1:7" x14ac:dyDescent="0.25">
      <c r="A161" s="172"/>
      <c r="B161" s="174"/>
      <c r="C161" s="173"/>
      <c r="D161" s="173"/>
      <c r="E161" s="173"/>
      <c r="F161" s="174"/>
      <c r="G161" s="165"/>
    </row>
    <row r="162" spans="1:7" x14ac:dyDescent="0.25">
      <c r="A162" s="172"/>
      <c r="B162" s="172"/>
      <c r="C162" s="172"/>
      <c r="D162" s="172"/>
      <c r="E162" s="174"/>
      <c r="F162" s="172"/>
      <c r="G162" s="165"/>
    </row>
    <row r="163" spans="1:7" x14ac:dyDescent="0.25">
      <c r="A163" s="175"/>
      <c r="B163" s="175"/>
      <c r="C163" s="175"/>
      <c r="D163" s="175"/>
      <c r="E163" s="164"/>
      <c r="F163" s="175"/>
      <c r="G163" s="165"/>
    </row>
    <row r="164" spans="1:7" x14ac:dyDescent="0.25">
      <c r="A164" s="172"/>
      <c r="B164" s="174"/>
      <c r="C164" s="172"/>
      <c r="D164" s="172"/>
      <c r="E164" s="173"/>
      <c r="F164" s="174"/>
      <c r="G164" s="165"/>
    </row>
    <row r="165" spans="1:7" x14ac:dyDescent="0.25">
      <c r="A165" s="175"/>
      <c r="B165" s="164"/>
      <c r="C165" s="175"/>
      <c r="D165" s="175"/>
      <c r="E165" s="163"/>
      <c r="F165" s="164"/>
      <c r="G165" s="165"/>
    </row>
    <row r="166" spans="1:7" x14ac:dyDescent="0.25">
      <c r="A166" s="175"/>
      <c r="B166" s="175"/>
      <c r="C166" s="175"/>
      <c r="D166" s="175"/>
      <c r="E166" s="163"/>
      <c r="F166" s="175"/>
      <c r="G166" s="165"/>
    </row>
    <row r="167" spans="1:7" x14ac:dyDescent="0.25">
      <c r="A167" s="172"/>
      <c r="B167" s="174"/>
      <c r="C167" s="172"/>
      <c r="D167" s="172"/>
      <c r="E167" s="172"/>
      <c r="F167" s="172"/>
      <c r="G167" s="165"/>
    </row>
    <row r="168" spans="1:7" x14ac:dyDescent="0.25">
      <c r="A168" s="175"/>
      <c r="B168" s="164"/>
      <c r="C168" s="175"/>
      <c r="D168" s="175"/>
      <c r="E168" s="175"/>
      <c r="F168" s="175"/>
      <c r="G168" s="165"/>
    </row>
    <row r="169" spans="1:7" ht="27" customHeight="1" x14ac:dyDescent="0.25">
      <c r="A169" s="175"/>
      <c r="B169" s="163"/>
      <c r="C169" s="163"/>
      <c r="D169" s="163"/>
      <c r="E169" s="163"/>
      <c r="F169" s="164"/>
      <c r="G169" s="165"/>
    </row>
    <row r="170" spans="1:7" ht="21.6" customHeight="1" x14ac:dyDescent="0.25">
      <c r="A170" s="175"/>
      <c r="B170" s="163"/>
      <c r="C170" s="163"/>
      <c r="D170" s="163"/>
      <c r="E170" s="164"/>
      <c r="F170" s="164"/>
      <c r="G170" s="165"/>
    </row>
    <row r="171" spans="1:7" x14ac:dyDescent="0.25">
      <c r="A171" s="175"/>
      <c r="B171" s="163"/>
      <c r="C171" s="163"/>
      <c r="D171" s="163"/>
      <c r="E171" s="164"/>
      <c r="F171" s="164"/>
      <c r="G171" s="165"/>
    </row>
    <row r="172" spans="1:7" x14ac:dyDescent="0.25">
      <c r="A172" s="176"/>
      <c r="B172" s="168"/>
      <c r="C172" s="168"/>
      <c r="D172" s="168"/>
      <c r="E172" s="170"/>
      <c r="F172" s="170"/>
      <c r="G172" s="171"/>
    </row>
    <row r="173" spans="1:7" x14ac:dyDescent="0.25">
      <c r="A173" s="172"/>
      <c r="B173" s="173"/>
      <c r="C173" s="173"/>
      <c r="D173" s="173"/>
      <c r="E173" s="174"/>
      <c r="F173" s="174"/>
      <c r="G173" s="165"/>
    </row>
    <row r="174" spans="1:7" x14ac:dyDescent="0.25">
      <c r="A174" s="172"/>
      <c r="B174" s="173"/>
      <c r="C174" s="172"/>
      <c r="D174" s="172"/>
      <c r="E174" s="174"/>
      <c r="F174" s="174"/>
      <c r="G174" s="165"/>
    </row>
    <row r="175" spans="1:7" x14ac:dyDescent="0.25">
      <c r="A175" s="175"/>
      <c r="B175" s="164"/>
      <c r="C175" s="175"/>
      <c r="D175" s="175"/>
      <c r="E175" s="164"/>
      <c r="F175" s="164"/>
      <c r="G175" s="165"/>
    </row>
    <row r="176" spans="1:7" x14ac:dyDescent="0.25">
      <c r="A176" s="175"/>
      <c r="B176" s="163"/>
      <c r="C176" s="175"/>
      <c r="D176" s="175"/>
      <c r="E176" s="164"/>
      <c r="F176" s="164"/>
      <c r="G176" s="165"/>
    </row>
    <row r="177" spans="1:7" x14ac:dyDescent="0.25">
      <c r="A177" s="172"/>
      <c r="B177" s="174"/>
      <c r="C177" s="172"/>
      <c r="D177" s="172"/>
      <c r="E177" s="174"/>
      <c r="F177" s="174"/>
      <c r="G177" s="165"/>
    </row>
    <row r="178" spans="1:7" x14ac:dyDescent="0.25">
      <c r="A178" s="175"/>
      <c r="B178" s="175"/>
      <c r="C178" s="175"/>
      <c r="D178" s="175"/>
      <c r="E178" s="164"/>
      <c r="F178" s="175"/>
      <c r="G178" s="165"/>
    </row>
    <row r="179" spans="1:7" x14ac:dyDescent="0.25">
      <c r="A179" s="175"/>
      <c r="B179" s="164"/>
      <c r="C179" s="175"/>
      <c r="D179" s="175"/>
      <c r="E179" s="175"/>
      <c r="F179" s="175"/>
      <c r="G179" s="165"/>
    </row>
    <row r="180" spans="1:7" x14ac:dyDescent="0.25">
      <c r="A180" s="175"/>
      <c r="B180" s="175"/>
      <c r="C180" s="163"/>
      <c r="D180" s="163"/>
      <c r="E180" s="175"/>
      <c r="F180" s="175"/>
      <c r="G180" s="165"/>
    </row>
    <row r="181" spans="1:7" x14ac:dyDescent="0.25">
      <c r="A181" s="175"/>
      <c r="B181" s="175"/>
      <c r="C181" s="163"/>
      <c r="D181" s="163"/>
      <c r="E181" s="175"/>
      <c r="F181" s="175"/>
      <c r="G181" s="165"/>
    </row>
    <row r="182" spans="1:7" x14ac:dyDescent="0.25">
      <c r="A182" s="176"/>
      <c r="B182" s="176"/>
      <c r="C182" s="168"/>
      <c r="D182" s="168"/>
      <c r="E182" s="176"/>
      <c r="F182" s="176"/>
      <c r="G182" s="171"/>
    </row>
    <row r="183" spans="1:7" x14ac:dyDescent="0.25">
      <c r="A183" s="172"/>
      <c r="B183" s="172"/>
      <c r="C183" s="173"/>
      <c r="D183" s="173"/>
      <c r="E183" s="172"/>
      <c r="F183" s="172"/>
      <c r="G183" s="165"/>
    </row>
    <row r="184" spans="1:7" ht="21" customHeight="1" x14ac:dyDescent="0.25">
      <c r="A184" s="175"/>
      <c r="B184" s="175"/>
      <c r="C184" s="163"/>
      <c r="D184" s="163"/>
      <c r="E184" s="163"/>
      <c r="F184" s="175"/>
      <c r="G184" s="165"/>
    </row>
    <row r="185" spans="1:7" x14ac:dyDescent="0.25">
      <c r="A185" s="175"/>
      <c r="B185" s="175"/>
      <c r="C185" s="163"/>
      <c r="D185" s="163"/>
      <c r="E185" s="163"/>
      <c r="F185" s="175"/>
      <c r="G185" s="165"/>
    </row>
    <row r="186" spans="1:7" x14ac:dyDescent="0.25">
      <c r="A186" s="176"/>
      <c r="B186" s="176"/>
      <c r="C186" s="168"/>
      <c r="D186" s="168"/>
      <c r="E186" s="168"/>
      <c r="F186" s="176"/>
      <c r="G186" s="171"/>
    </row>
    <row r="187" spans="1:7" x14ac:dyDescent="0.25">
      <c r="A187" s="172"/>
      <c r="B187" s="172"/>
      <c r="C187" s="173"/>
      <c r="D187" s="173"/>
      <c r="E187" s="174"/>
      <c r="F187" s="172"/>
      <c r="G187" s="165"/>
    </row>
    <row r="188" spans="1:7" x14ac:dyDescent="0.25">
      <c r="A188" s="172"/>
      <c r="B188" s="172"/>
      <c r="C188" s="172"/>
      <c r="D188" s="172"/>
      <c r="E188" s="174"/>
      <c r="F188" s="172"/>
      <c r="G188" s="165"/>
    </row>
    <row r="189" spans="1:7" x14ac:dyDescent="0.25">
      <c r="A189" s="175"/>
      <c r="B189" s="175"/>
      <c r="C189" s="175"/>
      <c r="D189" s="175"/>
      <c r="E189" s="164"/>
      <c r="F189" s="175"/>
      <c r="G189" s="165"/>
    </row>
    <row r="190" spans="1:7" x14ac:dyDescent="0.25">
      <c r="A190" s="175"/>
      <c r="B190" s="175"/>
      <c r="C190" s="175"/>
      <c r="D190" s="175"/>
      <c r="E190" s="164"/>
      <c r="F190" s="175"/>
      <c r="G190" s="165"/>
    </row>
    <row r="191" spans="1:7" x14ac:dyDescent="0.25">
      <c r="A191" s="172"/>
      <c r="B191" s="172"/>
      <c r="C191" s="177"/>
      <c r="D191" s="172"/>
      <c r="E191" s="174"/>
      <c r="F191" s="172"/>
      <c r="G191" s="165"/>
    </row>
    <row r="192" spans="1:7" x14ac:dyDescent="0.25">
      <c r="A192" s="175"/>
      <c r="B192" s="175"/>
      <c r="C192" s="175"/>
      <c r="D192" s="175"/>
      <c r="E192" s="164"/>
      <c r="F192" s="175"/>
      <c r="G192" s="165"/>
    </row>
    <row r="193" spans="1:7" x14ac:dyDescent="0.25">
      <c r="A193" s="172"/>
      <c r="B193" s="172"/>
      <c r="C193" s="173"/>
      <c r="D193" s="173"/>
      <c r="E193" s="173"/>
      <c r="F193" s="172"/>
      <c r="G193" s="165"/>
    </row>
    <row r="194" spans="1:7" x14ac:dyDescent="0.25">
      <c r="A194" s="172"/>
      <c r="B194" s="172"/>
      <c r="C194" s="172"/>
      <c r="D194" s="172"/>
      <c r="E194" s="173"/>
      <c r="F194" s="172"/>
      <c r="G194" s="165"/>
    </row>
    <row r="195" spans="1:7" x14ac:dyDescent="0.25">
      <c r="A195" s="175"/>
      <c r="B195" s="175"/>
      <c r="C195" s="175"/>
      <c r="D195" s="175"/>
      <c r="E195" s="163"/>
      <c r="F195" s="175"/>
      <c r="G195" s="165"/>
    </row>
    <row r="196" spans="1:7" ht="21" customHeight="1" x14ac:dyDescent="0.25">
      <c r="A196" s="175"/>
      <c r="B196" s="164"/>
      <c r="C196" s="163"/>
      <c r="D196" s="163"/>
      <c r="E196" s="175"/>
      <c r="F196" s="175"/>
      <c r="G196" s="165"/>
    </row>
    <row r="197" spans="1:7" x14ac:dyDescent="0.25">
      <c r="A197" s="175"/>
      <c r="B197" s="164"/>
      <c r="C197" s="163"/>
      <c r="D197" s="163"/>
      <c r="E197" s="175"/>
      <c r="F197" s="175"/>
      <c r="G197" s="165"/>
    </row>
    <row r="198" spans="1:7" x14ac:dyDescent="0.25">
      <c r="A198" s="176"/>
      <c r="B198" s="170"/>
      <c r="C198" s="168"/>
      <c r="D198" s="168"/>
      <c r="E198" s="176"/>
      <c r="F198" s="176"/>
      <c r="G198" s="171"/>
    </row>
    <row r="199" spans="1:7" x14ac:dyDescent="0.25">
      <c r="A199" s="172"/>
      <c r="B199" s="174"/>
      <c r="C199" s="173"/>
      <c r="D199" s="173"/>
      <c r="E199" s="172"/>
      <c r="F199" s="172"/>
      <c r="G199" s="165"/>
    </row>
    <row r="200" spans="1:7" x14ac:dyDescent="0.25">
      <c r="A200" s="172"/>
      <c r="B200" s="174"/>
      <c r="C200" s="172"/>
      <c r="D200" s="172"/>
      <c r="E200" s="172"/>
      <c r="F200" s="172"/>
      <c r="G200" s="165"/>
    </row>
    <row r="201" spans="1:7" x14ac:dyDescent="0.25">
      <c r="A201" s="175"/>
      <c r="B201" s="164"/>
      <c r="C201" s="175"/>
      <c r="D201" s="175"/>
      <c r="E201" s="175"/>
      <c r="F201" s="175"/>
      <c r="G201" s="165"/>
    </row>
    <row r="202" spans="1:7" x14ac:dyDescent="0.25">
      <c r="A202" s="175"/>
      <c r="B202" s="164"/>
      <c r="C202" s="175"/>
      <c r="D202" s="175"/>
      <c r="E202" s="175"/>
      <c r="F202" s="175"/>
      <c r="G202" s="165"/>
    </row>
    <row r="203" spans="1:7" ht="24.6" customHeight="1" x14ac:dyDescent="0.25">
      <c r="A203" s="175"/>
      <c r="B203" s="164"/>
      <c r="C203" s="163"/>
      <c r="D203" s="163"/>
      <c r="E203" s="164"/>
      <c r="F203" s="164"/>
      <c r="G203" s="165"/>
    </row>
    <row r="204" spans="1:7" x14ac:dyDescent="0.25">
      <c r="A204" s="175"/>
      <c r="B204" s="164"/>
      <c r="C204" s="163"/>
      <c r="D204" s="163"/>
      <c r="E204" s="164"/>
      <c r="F204" s="164"/>
      <c r="G204" s="165"/>
    </row>
    <row r="205" spans="1:7" x14ac:dyDescent="0.25">
      <c r="A205" s="176"/>
      <c r="B205" s="170"/>
      <c r="C205" s="168"/>
      <c r="D205" s="168"/>
      <c r="E205" s="170"/>
      <c r="F205" s="170"/>
      <c r="G205" s="171"/>
    </row>
    <row r="206" spans="1:7" x14ac:dyDescent="0.25">
      <c r="A206" s="172"/>
      <c r="B206" s="174"/>
      <c r="C206" s="174"/>
      <c r="D206" s="174"/>
      <c r="E206" s="172"/>
      <c r="F206" s="172"/>
      <c r="G206" s="165"/>
    </row>
    <row r="207" spans="1:7" x14ac:dyDescent="0.25">
      <c r="A207" s="172"/>
      <c r="B207" s="174"/>
      <c r="C207" s="172"/>
      <c r="D207" s="172"/>
      <c r="E207" s="172"/>
      <c r="F207" s="172"/>
      <c r="G207" s="165"/>
    </row>
    <row r="208" spans="1:7" x14ac:dyDescent="0.25">
      <c r="A208" s="175"/>
      <c r="B208" s="164"/>
      <c r="C208" s="175"/>
      <c r="D208" s="175"/>
      <c r="E208" s="175"/>
      <c r="F208" s="175"/>
      <c r="G208" s="165"/>
    </row>
    <row r="209" spans="1:7" x14ac:dyDescent="0.25">
      <c r="A209" s="172"/>
      <c r="B209" s="174"/>
      <c r="C209" s="174"/>
      <c r="D209" s="174"/>
      <c r="E209" s="172"/>
      <c r="F209" s="172"/>
      <c r="G209" s="165"/>
    </row>
    <row r="210" spans="1:7" x14ac:dyDescent="0.25">
      <c r="A210" s="172"/>
      <c r="B210" s="174"/>
      <c r="C210" s="172"/>
      <c r="D210" s="172"/>
      <c r="E210" s="172"/>
      <c r="F210" s="172"/>
      <c r="G210" s="165"/>
    </row>
    <row r="211" spans="1:7" x14ac:dyDescent="0.25">
      <c r="A211" s="175"/>
      <c r="B211" s="164"/>
      <c r="C211" s="175"/>
      <c r="D211" s="175"/>
      <c r="E211" s="175"/>
      <c r="F211" s="175"/>
      <c r="G211" s="165"/>
    </row>
    <row r="212" spans="1:7" x14ac:dyDescent="0.25">
      <c r="A212" s="175"/>
      <c r="B212" s="172"/>
      <c r="C212" s="173"/>
      <c r="D212" s="173"/>
      <c r="E212" s="172"/>
      <c r="F212" s="172"/>
      <c r="G212" s="165"/>
    </row>
    <row r="213" spans="1:7" x14ac:dyDescent="0.25">
      <c r="A213" s="172"/>
      <c r="B213" s="172"/>
      <c r="C213" s="173"/>
      <c r="D213" s="173"/>
      <c r="E213" s="174"/>
      <c r="F213" s="172"/>
      <c r="G213" s="165"/>
    </row>
    <row r="214" spans="1:7" x14ac:dyDescent="0.25">
      <c r="A214" s="172"/>
      <c r="B214" s="172"/>
      <c r="C214" s="172"/>
      <c r="D214" s="172"/>
      <c r="E214" s="174"/>
      <c r="F214" s="172"/>
      <c r="G214" s="165"/>
    </row>
    <row r="215" spans="1:7" x14ac:dyDescent="0.25">
      <c r="A215" s="175"/>
      <c r="B215" s="175"/>
      <c r="C215" s="175"/>
      <c r="D215" s="175"/>
      <c r="E215" s="164"/>
      <c r="F215" s="175"/>
      <c r="G215" s="165"/>
    </row>
    <row r="216" spans="1:7" x14ac:dyDescent="0.25">
      <c r="A216" s="172"/>
      <c r="B216" s="172"/>
      <c r="C216" s="173"/>
      <c r="D216" s="173"/>
      <c r="E216" s="172"/>
      <c r="F216" s="172"/>
      <c r="G216" s="165"/>
    </row>
    <row r="217" spans="1:7" x14ac:dyDescent="0.25">
      <c r="A217" s="175"/>
      <c r="B217" s="175"/>
      <c r="C217" s="173"/>
      <c r="D217" s="173"/>
      <c r="E217" s="174"/>
      <c r="F217" s="172"/>
      <c r="G217" s="165"/>
    </row>
    <row r="218" spans="1:7" x14ac:dyDescent="0.25">
      <c r="A218" s="175"/>
      <c r="B218" s="175"/>
      <c r="C218" s="163"/>
      <c r="D218" s="163"/>
      <c r="E218" s="164"/>
      <c r="F218" s="175"/>
      <c r="G218" s="165"/>
    </row>
    <row r="219" spans="1:7" x14ac:dyDescent="0.25">
      <c r="A219" s="176"/>
      <c r="B219" s="176"/>
      <c r="C219" s="168"/>
      <c r="D219" s="168"/>
      <c r="E219" s="170"/>
      <c r="F219" s="176"/>
      <c r="G219" s="171"/>
    </row>
    <row r="220" spans="1:7" x14ac:dyDescent="0.25">
      <c r="A220" s="172"/>
      <c r="B220" s="172"/>
      <c r="C220" s="173"/>
      <c r="D220" s="173"/>
      <c r="E220" s="172"/>
      <c r="F220" s="172"/>
      <c r="G220" s="165"/>
    </row>
    <row r="221" spans="1:7" x14ac:dyDescent="0.25">
      <c r="A221" s="172"/>
      <c r="B221" s="172"/>
      <c r="C221" s="173"/>
      <c r="D221" s="173"/>
      <c r="E221" s="174"/>
      <c r="F221" s="172"/>
      <c r="G221" s="165"/>
    </row>
    <row r="222" spans="1:7" x14ac:dyDescent="0.25">
      <c r="A222" s="172"/>
      <c r="B222" s="172"/>
      <c r="C222" s="172"/>
      <c r="D222" s="172"/>
      <c r="E222" s="174"/>
      <c r="F222" s="172"/>
      <c r="G222" s="165"/>
    </row>
    <row r="223" spans="1:7" x14ac:dyDescent="0.25">
      <c r="A223" s="175"/>
      <c r="B223" s="175"/>
      <c r="C223" s="175"/>
      <c r="D223" s="175"/>
      <c r="E223" s="164"/>
      <c r="F223" s="175"/>
      <c r="G223" s="165"/>
    </row>
    <row r="224" spans="1:7" ht="26.45" customHeight="1" x14ac:dyDescent="0.25">
      <c r="A224" s="175"/>
      <c r="B224" s="163"/>
      <c r="C224" s="163"/>
      <c r="D224" s="163"/>
      <c r="E224" s="164"/>
      <c r="F224" s="164"/>
      <c r="G224" s="165"/>
    </row>
    <row r="225" spans="1:7" x14ac:dyDescent="0.25">
      <c r="A225" s="175"/>
      <c r="B225" s="163"/>
      <c r="C225" s="163"/>
      <c r="D225" s="163"/>
      <c r="E225" s="164"/>
      <c r="F225" s="164"/>
      <c r="G225" s="165"/>
    </row>
    <row r="226" spans="1:7" x14ac:dyDescent="0.25">
      <c r="A226" s="158"/>
      <c r="B226" s="159"/>
      <c r="C226" s="159"/>
      <c r="D226" s="159"/>
      <c r="E226" s="160"/>
      <c r="F226" s="161"/>
      <c r="G226" s="162"/>
    </row>
    <row r="227" spans="1:7" x14ac:dyDescent="0.25">
      <c r="A227" s="45"/>
      <c r="B227" s="46"/>
      <c r="C227" s="46"/>
      <c r="D227" s="46"/>
      <c r="E227" s="50"/>
      <c r="F227" s="47"/>
      <c r="G227" s="43"/>
    </row>
    <row r="228" spans="1:7" x14ac:dyDescent="0.25">
      <c r="A228" s="45"/>
      <c r="B228" s="46"/>
      <c r="C228" s="45"/>
      <c r="D228" s="45"/>
      <c r="E228" s="50"/>
      <c r="F228" s="47"/>
      <c r="G228" s="43"/>
    </row>
    <row r="229" spans="1:7" x14ac:dyDescent="0.25">
      <c r="A229" s="41"/>
      <c r="B229" s="42"/>
      <c r="C229" s="41"/>
      <c r="D229" s="41"/>
      <c r="E229" s="48"/>
      <c r="F229" s="44"/>
      <c r="G229" s="43"/>
    </row>
    <row r="230" spans="1:7" ht="19.899999999999999" customHeight="1" x14ac:dyDescent="0.25">
      <c r="A230" s="41"/>
      <c r="B230" s="42"/>
      <c r="C230" s="41"/>
      <c r="D230" s="41"/>
      <c r="E230" s="41"/>
      <c r="F230" s="49"/>
      <c r="G230" s="43"/>
    </row>
    <row r="231" spans="1:7" ht="22.9" customHeight="1" x14ac:dyDescent="0.25">
      <c r="A231" s="41"/>
      <c r="B231" s="42"/>
      <c r="C231" s="41"/>
      <c r="D231" s="41"/>
      <c r="E231" s="41"/>
      <c r="F231" s="49"/>
      <c r="G231" s="43"/>
    </row>
    <row r="232" spans="1:7" x14ac:dyDescent="0.25">
      <c r="A232" s="41"/>
      <c r="B232" s="42"/>
      <c r="C232" s="41"/>
      <c r="D232" s="41"/>
      <c r="E232" s="41"/>
      <c r="F232" s="49"/>
      <c r="G232" s="43"/>
    </row>
    <row r="233" spans="1:7" x14ac:dyDescent="0.25">
      <c r="A233" s="68"/>
      <c r="B233" s="72"/>
      <c r="C233" s="68"/>
      <c r="D233" s="68"/>
      <c r="E233" s="68"/>
      <c r="F233" s="73"/>
      <c r="G233" s="43"/>
    </row>
    <row r="234" spans="1:7" x14ac:dyDescent="0.25">
      <c r="A234" s="45"/>
      <c r="B234" s="50"/>
      <c r="C234" s="45"/>
      <c r="D234" s="45"/>
      <c r="E234" s="45"/>
      <c r="F234" s="51"/>
      <c r="G234" s="43"/>
    </row>
    <row r="235" spans="1:7" x14ac:dyDescent="0.25">
      <c r="A235" s="45"/>
      <c r="B235" s="50"/>
      <c r="C235" s="45"/>
      <c r="D235" s="45"/>
      <c r="E235" s="45"/>
      <c r="F235" s="51"/>
      <c r="G235" s="43"/>
    </row>
    <row r="236" spans="1:7" x14ac:dyDescent="0.25">
      <c r="A236" s="41"/>
      <c r="B236" s="48"/>
      <c r="C236" s="41"/>
      <c r="D236" s="41"/>
      <c r="E236" s="41"/>
      <c r="F236" s="49"/>
      <c r="G236" s="43"/>
    </row>
    <row r="237" spans="1:7" x14ac:dyDescent="0.25">
      <c r="A237" s="45"/>
      <c r="B237" s="50"/>
      <c r="C237" s="45"/>
      <c r="D237" s="45"/>
      <c r="E237" s="45"/>
      <c r="F237" s="51"/>
      <c r="G237" s="43"/>
    </row>
    <row r="238" spans="1:7" x14ac:dyDescent="0.25">
      <c r="A238" s="41"/>
      <c r="B238" s="48"/>
      <c r="C238" s="41"/>
      <c r="D238" s="41"/>
      <c r="E238" s="41"/>
      <c r="F238" s="49"/>
      <c r="G238" s="43"/>
    </row>
    <row r="239" spans="1:7" x14ac:dyDescent="0.25">
      <c r="A239" s="45"/>
      <c r="B239" s="50"/>
      <c r="C239" s="45"/>
      <c r="D239" s="45"/>
      <c r="E239" s="45"/>
      <c r="F239" s="51"/>
      <c r="G239" s="43"/>
    </row>
    <row r="240" spans="1:7" x14ac:dyDescent="0.25">
      <c r="A240" s="41"/>
      <c r="B240" s="48"/>
      <c r="C240" s="41"/>
      <c r="D240" s="41"/>
      <c r="E240" s="41"/>
      <c r="F240" s="49"/>
      <c r="G240" s="43"/>
    </row>
    <row r="241" spans="1:7" x14ac:dyDescent="0.25">
      <c r="A241" s="45"/>
      <c r="B241" s="50"/>
      <c r="C241" s="45"/>
      <c r="D241" s="45"/>
      <c r="E241" s="45"/>
      <c r="F241" s="51"/>
      <c r="G241" s="43"/>
    </row>
    <row r="242" spans="1:7" x14ac:dyDescent="0.25">
      <c r="A242" s="45"/>
      <c r="B242" s="50"/>
      <c r="C242" s="45"/>
      <c r="D242" s="45"/>
      <c r="E242" s="45"/>
      <c r="F242" s="51"/>
      <c r="G242" s="43"/>
    </row>
    <row r="243" spans="1:7" x14ac:dyDescent="0.25">
      <c r="A243" s="41"/>
      <c r="B243" s="48"/>
      <c r="C243" s="41"/>
      <c r="D243" s="41"/>
      <c r="E243" s="41"/>
      <c r="F243" s="49"/>
      <c r="G243" s="43"/>
    </row>
    <row r="244" spans="1:7" x14ac:dyDescent="0.25">
      <c r="A244" s="68"/>
      <c r="B244" s="69"/>
      <c r="C244" s="68"/>
      <c r="D244" s="68"/>
      <c r="E244" s="68"/>
      <c r="F244" s="73"/>
      <c r="G244" s="43"/>
    </row>
    <row r="245" spans="1:7" x14ac:dyDescent="0.25">
      <c r="A245" s="45"/>
      <c r="B245" s="46"/>
      <c r="C245" s="45"/>
      <c r="D245" s="45"/>
      <c r="E245" s="45"/>
      <c r="F245" s="51"/>
      <c r="G245" s="43"/>
    </row>
    <row r="246" spans="1:7" x14ac:dyDescent="0.25">
      <c r="A246" s="45"/>
      <c r="B246" s="46"/>
      <c r="C246" s="45"/>
      <c r="D246" s="45"/>
      <c r="E246" s="45"/>
      <c r="F246" s="51"/>
      <c r="G246" s="43"/>
    </row>
    <row r="247" spans="1:7" x14ac:dyDescent="0.25">
      <c r="A247" s="41"/>
      <c r="B247" s="42"/>
      <c r="C247" s="41"/>
      <c r="D247" s="41"/>
      <c r="E247" s="41"/>
      <c r="F247" s="49"/>
      <c r="G247" s="43"/>
    </row>
    <row r="248" spans="1:7" x14ac:dyDescent="0.25">
      <c r="A248" s="45"/>
      <c r="B248" s="50"/>
      <c r="C248" s="45"/>
      <c r="D248" s="45"/>
      <c r="E248" s="45"/>
      <c r="F248" s="51"/>
      <c r="G248" s="43"/>
    </row>
    <row r="249" spans="1:7" x14ac:dyDescent="0.25">
      <c r="A249" s="41"/>
      <c r="B249" s="48"/>
      <c r="C249" s="41"/>
      <c r="D249" s="41"/>
      <c r="E249" s="41"/>
      <c r="F249" s="49"/>
      <c r="G249" s="43"/>
    </row>
    <row r="250" spans="1:7" x14ac:dyDescent="0.25">
      <c r="A250" s="45"/>
      <c r="B250" s="50"/>
      <c r="C250" s="45"/>
      <c r="D250" s="45"/>
      <c r="E250" s="45"/>
      <c r="F250" s="51"/>
      <c r="G250" s="43"/>
    </row>
    <row r="251" spans="1:7" x14ac:dyDescent="0.25">
      <c r="A251" s="41"/>
      <c r="B251" s="48"/>
      <c r="C251" s="41"/>
      <c r="D251" s="41"/>
      <c r="E251" s="41"/>
      <c r="F251" s="49"/>
      <c r="G251" s="43"/>
    </row>
    <row r="252" spans="1:7" x14ac:dyDescent="0.25">
      <c r="A252" s="45"/>
      <c r="B252" s="50"/>
      <c r="C252" s="45"/>
      <c r="D252" s="45"/>
      <c r="E252" s="45"/>
      <c r="F252" s="51"/>
      <c r="G252" s="43"/>
    </row>
    <row r="253" spans="1:7" x14ac:dyDescent="0.25">
      <c r="A253" s="45"/>
      <c r="B253" s="50"/>
      <c r="C253" s="45"/>
      <c r="D253" s="45"/>
      <c r="E253" s="45"/>
      <c r="F253" s="51"/>
      <c r="G253" s="43"/>
    </row>
    <row r="254" spans="1:7" x14ac:dyDescent="0.25">
      <c r="A254" s="41"/>
      <c r="B254" s="48"/>
      <c r="C254" s="41"/>
      <c r="D254" s="41"/>
      <c r="E254" s="41"/>
      <c r="F254" s="49"/>
      <c r="G254" s="43"/>
    </row>
    <row r="255" spans="1:7" x14ac:dyDescent="0.25">
      <c r="A255" s="41"/>
      <c r="B255" s="41"/>
      <c r="C255" s="42"/>
      <c r="D255" s="42"/>
      <c r="E255" s="41"/>
      <c r="F255" s="49"/>
      <c r="G255" s="43"/>
    </row>
    <row r="256" spans="1:7" ht="26.45" customHeight="1" x14ac:dyDescent="0.25">
      <c r="A256" s="41"/>
      <c r="B256" s="41"/>
      <c r="C256" s="42"/>
      <c r="D256" s="42"/>
      <c r="E256" s="41"/>
      <c r="F256" s="49"/>
      <c r="G256" s="43"/>
    </row>
    <row r="257" spans="1:7" x14ac:dyDescent="0.25">
      <c r="A257" s="41"/>
      <c r="B257" s="41"/>
      <c r="C257" s="42"/>
      <c r="D257" s="42"/>
      <c r="E257" s="41"/>
      <c r="F257" s="49"/>
      <c r="G257" s="43"/>
    </row>
    <row r="258" spans="1:7" x14ac:dyDescent="0.25">
      <c r="A258" s="68"/>
      <c r="B258" s="68"/>
      <c r="C258" s="69"/>
      <c r="D258" s="69"/>
      <c r="E258" s="68"/>
      <c r="F258" s="73"/>
      <c r="G258" s="71"/>
    </row>
    <row r="259" spans="1:7" x14ac:dyDescent="0.25">
      <c r="A259" s="45"/>
      <c r="B259" s="45"/>
      <c r="C259" s="46"/>
      <c r="D259" s="46"/>
      <c r="E259" s="45"/>
      <c r="F259" s="51"/>
      <c r="G259" s="43"/>
    </row>
    <row r="260" spans="1:7" ht="23.45" customHeight="1" x14ac:dyDescent="0.25">
      <c r="A260" s="41"/>
      <c r="B260" s="42"/>
      <c r="C260" s="42"/>
      <c r="D260" s="42"/>
      <c r="E260" s="42"/>
      <c r="F260" s="44"/>
      <c r="G260" s="43"/>
    </row>
    <row r="261" spans="1:7" ht="26.45" customHeight="1" x14ac:dyDescent="0.25">
      <c r="A261" s="41"/>
      <c r="B261" s="42"/>
      <c r="C261" s="42"/>
      <c r="D261" s="42"/>
      <c r="E261" s="42"/>
      <c r="F261" s="44"/>
      <c r="G261" s="43"/>
    </row>
    <row r="262" spans="1:7" x14ac:dyDescent="0.25">
      <c r="A262" s="41"/>
      <c r="B262" s="42"/>
      <c r="C262" s="42"/>
      <c r="D262" s="42"/>
      <c r="E262" s="42"/>
      <c r="F262" s="44"/>
      <c r="G262" s="43"/>
    </row>
    <row r="263" spans="1:7" x14ac:dyDescent="0.25">
      <c r="A263" s="68"/>
      <c r="B263" s="69"/>
      <c r="C263" s="69"/>
      <c r="D263" s="69"/>
      <c r="E263" s="69"/>
      <c r="F263" s="70"/>
      <c r="G263" s="71"/>
    </row>
    <row r="264" spans="1:7" x14ac:dyDescent="0.25">
      <c r="A264" s="45"/>
      <c r="B264" s="46"/>
      <c r="C264" s="46"/>
      <c r="D264" s="46"/>
      <c r="E264" s="46"/>
      <c r="F264" s="47"/>
      <c r="G264" s="43"/>
    </row>
    <row r="265" spans="1:7" x14ac:dyDescent="0.25">
      <c r="A265" s="45"/>
      <c r="B265" s="46"/>
      <c r="C265" s="45"/>
      <c r="D265" s="45"/>
      <c r="E265" s="46"/>
      <c r="F265" s="47"/>
      <c r="G265" s="43"/>
    </row>
    <row r="266" spans="1:7" x14ac:dyDescent="0.25">
      <c r="A266" s="41"/>
      <c r="B266" s="42"/>
      <c r="C266" s="41"/>
      <c r="D266" s="41"/>
      <c r="E266" s="42"/>
      <c r="F266" s="44"/>
      <c r="G266" s="43"/>
    </row>
    <row r="267" spans="1:7" x14ac:dyDescent="0.25">
      <c r="A267" s="68"/>
      <c r="B267" s="72"/>
      <c r="C267" s="69"/>
      <c r="D267" s="69"/>
      <c r="E267" s="69"/>
      <c r="F267" s="74"/>
      <c r="G267" s="71"/>
    </row>
    <row r="268" spans="1:7" x14ac:dyDescent="0.25">
      <c r="A268" s="45"/>
      <c r="B268" s="50"/>
      <c r="C268" s="45"/>
      <c r="D268" s="45"/>
      <c r="E268" s="45"/>
      <c r="F268" s="51"/>
      <c r="G268" s="43"/>
    </row>
    <row r="269" spans="1:7" x14ac:dyDescent="0.25">
      <c r="A269" s="45"/>
      <c r="B269" s="50"/>
      <c r="C269" s="45"/>
      <c r="D269" s="45"/>
      <c r="E269" s="45"/>
      <c r="F269" s="51"/>
      <c r="G269" s="43"/>
    </row>
    <row r="270" spans="1:7" x14ac:dyDescent="0.25">
      <c r="A270" s="41"/>
      <c r="B270" s="48"/>
      <c r="C270" s="41"/>
      <c r="D270" s="41"/>
      <c r="E270" s="41"/>
      <c r="F270" s="49"/>
      <c r="G270" s="43"/>
    </row>
    <row r="271" spans="1:7" x14ac:dyDescent="0.25">
      <c r="A271" s="45"/>
      <c r="B271" s="45"/>
      <c r="C271" s="46"/>
      <c r="D271" s="46"/>
      <c r="E271" s="46"/>
      <c r="F271" s="51"/>
      <c r="G271" s="43"/>
    </row>
    <row r="272" spans="1:7" x14ac:dyDescent="0.25">
      <c r="A272" s="45"/>
      <c r="B272" s="45"/>
      <c r="C272" s="45"/>
      <c r="D272" s="45"/>
      <c r="E272" s="46"/>
      <c r="F272" s="51"/>
      <c r="G272" s="43"/>
    </row>
    <row r="273" spans="1:7" x14ac:dyDescent="0.25">
      <c r="A273" s="41"/>
      <c r="B273" s="41"/>
      <c r="C273" s="41"/>
      <c r="D273" s="41"/>
      <c r="E273" s="42"/>
      <c r="F273" s="49"/>
      <c r="G273" s="43"/>
    </row>
    <row r="274" spans="1:7" x14ac:dyDescent="0.25">
      <c r="A274" s="68"/>
      <c r="B274" s="69"/>
      <c r="C274" s="69"/>
      <c r="D274" s="69"/>
      <c r="E274" s="69"/>
      <c r="F274" s="70"/>
      <c r="G274" s="71"/>
    </row>
    <row r="275" spans="1:7" x14ac:dyDescent="0.25">
      <c r="A275" s="45"/>
      <c r="B275" s="46"/>
      <c r="C275" s="46"/>
      <c r="D275" s="46"/>
      <c r="E275" s="46"/>
      <c r="F275" s="47"/>
      <c r="G275" s="43"/>
    </row>
    <row r="276" spans="1:7" x14ac:dyDescent="0.25">
      <c r="A276" s="45"/>
      <c r="B276" s="46"/>
      <c r="C276" s="45"/>
      <c r="D276" s="45"/>
      <c r="E276" s="46"/>
      <c r="F276" s="47"/>
      <c r="G276" s="43"/>
    </row>
    <row r="277" spans="1:7" x14ac:dyDescent="0.25">
      <c r="A277" s="41"/>
      <c r="B277" s="42"/>
      <c r="C277" s="41"/>
      <c r="D277" s="41"/>
      <c r="E277" s="42"/>
      <c r="F277" s="44"/>
      <c r="G277" s="43"/>
    </row>
    <row r="278" spans="1:7" ht="24.6" customHeight="1" x14ac:dyDescent="0.25">
      <c r="A278" s="41"/>
      <c r="B278" s="42"/>
      <c r="C278" s="42"/>
      <c r="D278" s="42"/>
      <c r="E278" s="42"/>
      <c r="F278" s="44"/>
      <c r="G278" s="43"/>
    </row>
    <row r="279" spans="1:7" x14ac:dyDescent="0.25">
      <c r="A279" s="41"/>
      <c r="B279" s="42"/>
      <c r="C279" s="42"/>
      <c r="D279" s="42"/>
      <c r="E279" s="42"/>
      <c r="F279" s="44"/>
      <c r="G279" s="43"/>
    </row>
    <row r="280" spans="1:7" x14ac:dyDescent="0.25">
      <c r="A280" s="68"/>
      <c r="B280" s="69"/>
      <c r="C280" s="69"/>
      <c r="D280" s="69"/>
      <c r="E280" s="69"/>
      <c r="F280" s="70"/>
      <c r="G280" s="71"/>
    </row>
    <row r="281" spans="1:7" x14ac:dyDescent="0.25">
      <c r="A281" s="45"/>
      <c r="B281" s="46"/>
      <c r="C281" s="46"/>
      <c r="D281" s="46"/>
      <c r="E281" s="46"/>
      <c r="F281" s="47"/>
      <c r="G281" s="43"/>
    </row>
    <row r="282" spans="1:7" x14ac:dyDescent="0.25">
      <c r="A282" s="45"/>
      <c r="B282" s="46"/>
      <c r="C282" s="45"/>
      <c r="D282" s="45"/>
      <c r="E282" s="46"/>
      <c r="F282" s="47"/>
      <c r="G282" s="43"/>
    </row>
    <row r="283" spans="1:7" x14ac:dyDescent="0.25">
      <c r="A283" s="41"/>
      <c r="B283" s="42"/>
      <c r="C283" s="41"/>
      <c r="D283" s="41"/>
      <c r="E283" s="42"/>
      <c r="F283" s="44"/>
      <c r="G283" s="43"/>
    </row>
    <row r="284" spans="1:7" x14ac:dyDescent="0.25">
      <c r="A284" s="41"/>
      <c r="B284" s="42"/>
      <c r="C284" s="41"/>
      <c r="D284" s="41"/>
      <c r="E284" s="42"/>
      <c r="F284" s="44"/>
      <c r="G284" s="43"/>
    </row>
    <row r="285" spans="1:7" x14ac:dyDescent="0.25">
      <c r="A285" s="41"/>
      <c r="B285" s="48"/>
      <c r="C285" s="41"/>
      <c r="D285" s="41"/>
      <c r="E285" s="48"/>
      <c r="F285" s="44"/>
      <c r="G285" s="43"/>
    </row>
    <row r="286" spans="1:7" x14ac:dyDescent="0.25">
      <c r="A286" s="45"/>
      <c r="B286" s="45"/>
      <c r="C286" s="45"/>
      <c r="D286" s="45"/>
      <c r="E286" s="50"/>
      <c r="F286" s="51"/>
      <c r="G286" s="43"/>
    </row>
    <row r="287" spans="1:7" x14ac:dyDescent="0.25">
      <c r="A287" s="41"/>
      <c r="B287" s="41"/>
      <c r="C287" s="41"/>
      <c r="D287" s="41"/>
      <c r="E287" s="48"/>
      <c r="F287" s="49"/>
      <c r="G287" s="43"/>
    </row>
    <row r="288" spans="1:7" x14ac:dyDescent="0.25">
      <c r="A288" s="45"/>
      <c r="B288" s="45"/>
      <c r="C288" s="46"/>
      <c r="D288" s="46"/>
      <c r="E288" s="45"/>
      <c r="F288" s="51"/>
      <c r="G288" s="43"/>
    </row>
    <row r="289" spans="1:7" x14ac:dyDescent="0.25">
      <c r="A289" s="68"/>
      <c r="B289" s="69"/>
      <c r="C289" s="69"/>
      <c r="D289" s="69"/>
      <c r="E289" s="69"/>
      <c r="F289" s="70"/>
      <c r="G289" s="71"/>
    </row>
    <row r="290" spans="1:7" x14ac:dyDescent="0.25">
      <c r="A290" s="45"/>
      <c r="B290" s="46"/>
      <c r="C290" s="46"/>
      <c r="D290" s="46"/>
      <c r="E290" s="46"/>
      <c r="F290" s="47"/>
      <c r="G290" s="43"/>
    </row>
    <row r="291" spans="1:7" x14ac:dyDescent="0.25">
      <c r="A291" s="45"/>
      <c r="B291" s="46"/>
      <c r="C291" s="45"/>
      <c r="D291" s="45"/>
      <c r="E291" s="46"/>
      <c r="F291" s="47"/>
      <c r="G291" s="43"/>
    </row>
    <row r="292" spans="1:7" x14ac:dyDescent="0.25">
      <c r="A292" s="41"/>
      <c r="B292" s="42"/>
      <c r="C292" s="41"/>
      <c r="D292" s="41"/>
      <c r="E292" s="42"/>
      <c r="F292" s="44"/>
      <c r="G292" s="43"/>
    </row>
    <row r="293" spans="1:7" x14ac:dyDescent="0.25">
      <c r="A293" s="45"/>
      <c r="B293" s="50"/>
      <c r="C293" s="45"/>
      <c r="D293" s="45"/>
      <c r="E293" s="50"/>
      <c r="F293" s="47"/>
      <c r="G293" s="43"/>
    </row>
    <row r="294" spans="1:7" x14ac:dyDescent="0.25">
      <c r="A294" s="41"/>
      <c r="B294" s="48"/>
      <c r="C294" s="41"/>
      <c r="D294" s="41"/>
      <c r="E294" s="48"/>
      <c r="F294" s="44"/>
      <c r="G294" s="43"/>
    </row>
    <row r="295" spans="1:7" x14ac:dyDescent="0.25">
      <c r="A295" s="45"/>
      <c r="B295" s="46"/>
      <c r="C295" s="45"/>
      <c r="D295" s="45"/>
      <c r="E295" s="46"/>
      <c r="F295" s="47"/>
      <c r="G295" s="43"/>
    </row>
    <row r="296" spans="1:7" x14ac:dyDescent="0.25">
      <c r="A296" s="41"/>
      <c r="B296" s="42"/>
      <c r="C296" s="41"/>
      <c r="D296" s="41"/>
      <c r="E296" s="42"/>
      <c r="F296" s="44"/>
      <c r="G296" s="43"/>
    </row>
    <row r="297" spans="1:7" x14ac:dyDescent="0.25">
      <c r="A297" s="45"/>
      <c r="B297" s="46"/>
      <c r="C297" s="46"/>
      <c r="D297" s="46"/>
      <c r="E297" s="46"/>
      <c r="F297" s="47"/>
      <c r="G297" s="43"/>
    </row>
    <row r="298" spans="1:7" x14ac:dyDescent="0.25">
      <c r="A298" s="45"/>
      <c r="B298" s="46"/>
      <c r="C298" s="45"/>
      <c r="D298" s="45"/>
      <c r="E298" s="46"/>
      <c r="F298" s="47"/>
      <c r="G298" s="43"/>
    </row>
    <row r="299" spans="1:7" x14ac:dyDescent="0.25">
      <c r="A299" s="41"/>
      <c r="B299" s="42"/>
      <c r="C299" s="41"/>
      <c r="D299" s="41"/>
      <c r="E299" s="42"/>
      <c r="F299" s="44"/>
      <c r="G299" s="43"/>
    </row>
    <row r="300" spans="1:7" x14ac:dyDescent="0.25">
      <c r="A300" s="41"/>
      <c r="B300" s="42"/>
      <c r="C300" s="41"/>
      <c r="D300" s="41"/>
      <c r="E300" s="42"/>
      <c r="F300" s="44"/>
      <c r="G300" s="43"/>
    </row>
    <row r="301" spans="1:7" x14ac:dyDescent="0.25">
      <c r="A301" s="41"/>
      <c r="B301" s="42"/>
      <c r="C301" s="41"/>
      <c r="D301" s="41"/>
      <c r="E301" s="42"/>
      <c r="F301" s="44"/>
      <c r="G301" s="43"/>
    </row>
    <row r="302" spans="1:7" x14ac:dyDescent="0.25">
      <c r="A302" s="45"/>
      <c r="B302" s="45"/>
      <c r="C302" s="45"/>
      <c r="D302" s="45"/>
      <c r="E302" s="46"/>
      <c r="F302" s="51"/>
      <c r="G302" s="43"/>
    </row>
    <row r="303" spans="1:7" x14ac:dyDescent="0.25">
      <c r="A303" s="41"/>
      <c r="B303" s="41"/>
      <c r="C303" s="41"/>
      <c r="D303" s="41"/>
      <c r="E303" s="42"/>
      <c r="F303" s="49"/>
      <c r="G303" s="43"/>
    </row>
    <row r="304" spans="1:7" x14ac:dyDescent="0.25">
      <c r="A304" s="45"/>
      <c r="B304" s="45"/>
      <c r="C304" s="46"/>
      <c r="D304" s="46"/>
      <c r="E304" s="45"/>
      <c r="F304" s="51"/>
      <c r="G304" s="43"/>
    </row>
    <row r="305" spans="1:7" ht="24.6" customHeight="1" x14ac:dyDescent="0.25">
      <c r="A305" s="41"/>
      <c r="B305" s="42"/>
      <c r="C305" s="42"/>
      <c r="D305" s="42"/>
      <c r="E305" s="42"/>
      <c r="F305" s="44"/>
      <c r="G305" s="43"/>
    </row>
    <row r="306" spans="1:7" ht="28.9" customHeight="1" x14ac:dyDescent="0.25">
      <c r="A306" s="41"/>
      <c r="B306" s="42"/>
      <c r="C306" s="42"/>
      <c r="D306" s="42"/>
      <c r="E306" s="42"/>
      <c r="F306" s="44"/>
      <c r="G306" s="43"/>
    </row>
    <row r="307" spans="1:7" x14ac:dyDescent="0.25">
      <c r="A307" s="41"/>
      <c r="B307" s="42"/>
      <c r="C307" s="42"/>
      <c r="D307" s="42"/>
      <c r="E307" s="42"/>
      <c r="F307" s="44"/>
      <c r="G307" s="43"/>
    </row>
    <row r="308" spans="1:7" x14ac:dyDescent="0.25">
      <c r="A308" s="68"/>
      <c r="B308" s="69"/>
      <c r="C308" s="69"/>
      <c r="D308" s="69"/>
      <c r="E308" s="69"/>
      <c r="F308" s="70"/>
      <c r="G308" s="71"/>
    </row>
    <row r="309" spans="1:7" x14ac:dyDescent="0.25">
      <c r="A309" s="45"/>
      <c r="B309" s="46"/>
      <c r="C309" s="46"/>
      <c r="D309" s="46"/>
      <c r="E309" s="46"/>
      <c r="F309" s="47"/>
      <c r="G309" s="43"/>
    </row>
    <row r="310" spans="1:7" x14ac:dyDescent="0.25">
      <c r="A310" s="45"/>
      <c r="B310" s="46"/>
      <c r="C310" s="45"/>
      <c r="D310" s="45"/>
      <c r="E310" s="46"/>
      <c r="F310" s="47"/>
      <c r="G310" s="43"/>
    </row>
    <row r="311" spans="1:7" x14ac:dyDescent="0.25">
      <c r="A311" s="41"/>
      <c r="B311" s="42"/>
      <c r="C311" s="41"/>
      <c r="D311" s="41"/>
      <c r="E311" s="42"/>
      <c r="F311" s="44"/>
      <c r="G311" s="43"/>
    </row>
    <row r="312" spans="1:7" x14ac:dyDescent="0.25">
      <c r="A312" s="45"/>
      <c r="B312" s="46"/>
      <c r="C312" s="45"/>
      <c r="D312" s="45"/>
      <c r="E312" s="46"/>
      <c r="F312" s="47"/>
      <c r="G312" s="43"/>
    </row>
    <row r="313" spans="1:7" x14ac:dyDescent="0.25">
      <c r="A313" s="41"/>
      <c r="B313" s="42"/>
      <c r="C313" s="41"/>
      <c r="D313" s="41"/>
      <c r="E313" s="42"/>
      <c r="F313" s="44"/>
      <c r="G313" s="43"/>
    </row>
    <row r="314" spans="1:7" x14ac:dyDescent="0.25">
      <c r="A314" s="45"/>
      <c r="B314" s="46"/>
      <c r="C314" s="45"/>
      <c r="D314" s="45"/>
      <c r="E314" s="46"/>
      <c r="F314" s="47"/>
      <c r="G314" s="43"/>
    </row>
    <row r="315" spans="1:7" x14ac:dyDescent="0.25">
      <c r="A315" s="41"/>
      <c r="B315" s="42"/>
      <c r="C315" s="41"/>
      <c r="D315" s="41"/>
      <c r="E315" s="42"/>
      <c r="F315" s="44"/>
      <c r="G315" s="43"/>
    </row>
    <row r="316" spans="1:7" x14ac:dyDescent="0.25">
      <c r="A316" s="41"/>
      <c r="B316" s="48"/>
      <c r="C316" s="41"/>
      <c r="D316" s="41"/>
      <c r="E316" s="48"/>
      <c r="F316" s="44"/>
      <c r="G316" s="43"/>
    </row>
    <row r="317" spans="1:7" x14ac:dyDescent="0.25">
      <c r="A317" s="45"/>
      <c r="B317" s="46"/>
      <c r="C317" s="46"/>
      <c r="D317" s="46"/>
      <c r="E317" s="46"/>
      <c r="F317" s="47"/>
      <c r="G317" s="43"/>
    </row>
    <row r="318" spans="1:7" x14ac:dyDescent="0.25">
      <c r="A318" s="45"/>
      <c r="B318" s="46"/>
      <c r="C318" s="45"/>
      <c r="D318" s="45"/>
      <c r="E318" s="46"/>
      <c r="F318" s="47"/>
      <c r="G318" s="43"/>
    </row>
    <row r="319" spans="1:7" x14ac:dyDescent="0.25">
      <c r="A319" s="41"/>
      <c r="B319" s="42"/>
      <c r="C319" s="41"/>
      <c r="D319" s="41"/>
      <c r="E319" s="42"/>
      <c r="F319" s="44"/>
      <c r="G319" s="43"/>
    </row>
    <row r="320" spans="1:7" x14ac:dyDescent="0.25">
      <c r="A320" s="41"/>
      <c r="B320" s="42"/>
      <c r="C320" s="41"/>
      <c r="D320" s="41"/>
      <c r="E320" s="41"/>
      <c r="F320" s="49"/>
      <c r="G320" s="43"/>
    </row>
    <row r="321" spans="1:7" x14ac:dyDescent="0.25">
      <c r="A321" s="45"/>
      <c r="B321" s="45"/>
      <c r="C321" s="46"/>
      <c r="D321" s="46"/>
      <c r="E321" s="46"/>
      <c r="F321" s="51"/>
      <c r="G321" s="43"/>
    </row>
    <row r="322" spans="1:7" x14ac:dyDescent="0.25">
      <c r="A322" s="45"/>
      <c r="B322" s="45"/>
      <c r="C322" s="45"/>
      <c r="D322" s="45"/>
      <c r="E322" s="46"/>
      <c r="F322" s="51"/>
      <c r="G322" s="43"/>
    </row>
    <row r="323" spans="1:7" ht="15.75" thickBot="1" x14ac:dyDescent="0.3">
      <c r="A323" s="52"/>
      <c r="B323" s="52"/>
      <c r="C323" s="52"/>
      <c r="D323" s="52"/>
      <c r="E323" s="53"/>
      <c r="F323" s="54"/>
      <c r="G323" s="55"/>
    </row>
    <row r="324" spans="1:7" ht="15" customHeight="1" x14ac:dyDescent="0.25">
      <c r="A324" s="58"/>
      <c r="B324" s="61"/>
      <c r="C324" s="61"/>
      <c r="D324" s="61"/>
      <c r="E324" s="62"/>
      <c r="F324" s="62"/>
      <c r="G324" s="75"/>
    </row>
    <row r="325" spans="1:7" x14ac:dyDescent="0.25">
      <c r="A325" s="59"/>
      <c r="B325" s="63"/>
      <c r="C325" s="63"/>
      <c r="D325" s="63"/>
      <c r="E325" s="63"/>
      <c r="F325" s="63"/>
      <c r="G325" s="76"/>
    </row>
    <row r="326" spans="1:7" x14ac:dyDescent="0.25">
      <c r="A326" s="59"/>
      <c r="B326" s="64"/>
      <c r="C326" s="63"/>
      <c r="D326" s="64"/>
      <c r="E326" s="64"/>
      <c r="F326" s="63"/>
      <c r="G326" s="76"/>
    </row>
    <row r="327" spans="1:7" x14ac:dyDescent="0.25">
      <c r="A327" s="59"/>
      <c r="B327" s="64"/>
      <c r="C327" s="64"/>
      <c r="D327" s="64"/>
      <c r="E327" s="64"/>
      <c r="F327" s="63"/>
      <c r="G327" s="76"/>
    </row>
    <row r="328" spans="1:7" ht="15.75" thickBot="1" x14ac:dyDescent="0.3">
      <c r="A328" s="60"/>
      <c r="B328" s="65"/>
      <c r="C328" s="65"/>
      <c r="D328" s="65"/>
      <c r="E328" s="65"/>
      <c r="F328" s="66"/>
      <c r="G328" s="77"/>
    </row>
  </sheetData>
  <mergeCells count="5">
    <mergeCell ref="C3:D3"/>
    <mergeCell ref="C5:D5"/>
    <mergeCell ref="C47:D47"/>
    <mergeCell ref="C2:D2"/>
    <mergeCell ref="B4:F4"/>
  </mergeCells>
  <pageMargins left="0.25" right="0.25" top="0.75" bottom="0.75" header="0.3" footer="0.3"/>
  <pageSetup paperSize="9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J102"/>
  <sheetViews>
    <sheetView tabSelected="1" topLeftCell="C34" workbookViewId="0">
      <selection activeCell="C1" sqref="C1:H55"/>
    </sheetView>
  </sheetViews>
  <sheetFormatPr defaultRowHeight="15" x14ac:dyDescent="0.25"/>
  <cols>
    <col min="2" max="2" width="43.7109375" customWidth="1"/>
    <col min="3" max="3" width="30.42578125" customWidth="1"/>
    <col min="4" max="4" width="27.5703125" customWidth="1"/>
    <col min="5" max="5" width="26" customWidth="1"/>
    <col min="6" max="6" width="23.42578125" customWidth="1"/>
    <col min="7" max="7" width="27.42578125" customWidth="1"/>
    <col min="8" max="8" width="21.5703125" customWidth="1"/>
    <col min="9" max="9" width="19" customWidth="1"/>
  </cols>
  <sheetData>
    <row r="2" spans="2:9" x14ac:dyDescent="0.25">
      <c r="B2" s="31"/>
      <c r="C2" s="31"/>
      <c r="D2" s="31"/>
      <c r="E2" s="32" t="s">
        <v>39</v>
      </c>
      <c r="F2" s="33"/>
      <c r="G2" s="34"/>
      <c r="H2" s="31"/>
      <c r="I2" s="31"/>
    </row>
    <row r="3" spans="2:9" x14ac:dyDescent="0.25">
      <c r="B3" s="31"/>
      <c r="C3" s="31"/>
      <c r="D3" s="354" t="s">
        <v>40</v>
      </c>
      <c r="E3" s="354"/>
      <c r="F3" s="354"/>
      <c r="G3" s="34"/>
      <c r="H3" s="31"/>
      <c r="I3" s="31"/>
    </row>
    <row r="4" spans="2:9" ht="15.75" thickBot="1" x14ac:dyDescent="0.3">
      <c r="B4" s="31"/>
      <c r="C4" s="31"/>
      <c r="D4" s="31"/>
      <c r="E4" s="88"/>
      <c r="F4" s="31"/>
      <c r="G4" s="31"/>
      <c r="H4" s="31"/>
      <c r="I4" s="31"/>
    </row>
    <row r="5" spans="2:9" ht="39.75" customHeight="1" thickBot="1" x14ac:dyDescent="0.3">
      <c r="B5" s="99" t="s">
        <v>137</v>
      </c>
      <c r="C5" s="100" t="s">
        <v>138</v>
      </c>
      <c r="D5" s="100" t="s">
        <v>186</v>
      </c>
      <c r="E5" s="100" t="s">
        <v>202</v>
      </c>
      <c r="F5" s="100" t="s">
        <v>184</v>
      </c>
      <c r="G5" s="100" t="s">
        <v>139</v>
      </c>
      <c r="H5" s="101" t="s">
        <v>140</v>
      </c>
      <c r="I5" s="129"/>
    </row>
    <row r="6" spans="2:9" ht="15.75" thickBot="1" x14ac:dyDescent="0.3">
      <c r="B6" s="35">
        <v>1</v>
      </c>
      <c r="C6" s="36">
        <v>2</v>
      </c>
      <c r="D6" s="37">
        <v>3</v>
      </c>
      <c r="E6" s="78">
        <v>4</v>
      </c>
      <c r="F6" s="38">
        <v>5</v>
      </c>
      <c r="G6" s="39">
        <v>6</v>
      </c>
      <c r="H6" s="102">
        <v>7</v>
      </c>
      <c r="I6" s="130"/>
    </row>
    <row r="7" spans="2:9" ht="25.15" customHeight="1" x14ac:dyDescent="0.25">
      <c r="B7" s="279" t="s">
        <v>174</v>
      </c>
      <c r="C7" s="280"/>
      <c r="D7" s="280"/>
      <c r="E7" s="280"/>
      <c r="F7" s="280"/>
      <c r="G7" s="281"/>
      <c r="H7" s="282"/>
      <c r="I7" s="131"/>
    </row>
    <row r="8" spans="2:9" ht="18" customHeight="1" x14ac:dyDescent="0.25">
      <c r="B8" s="89" t="s">
        <v>44</v>
      </c>
      <c r="C8" s="12">
        <v>1134669.82</v>
      </c>
      <c r="D8" s="12">
        <v>837494</v>
      </c>
      <c r="E8" s="12">
        <v>904299</v>
      </c>
      <c r="F8" s="12">
        <v>866908.22</v>
      </c>
      <c r="G8" s="120">
        <f>SUM(F8/C8*100)</f>
        <v>76.401804711788316</v>
      </c>
      <c r="H8" s="121">
        <f>SUM(F8/E8*100)</f>
        <v>95.865219357756672</v>
      </c>
      <c r="I8" s="132"/>
    </row>
    <row r="9" spans="2:9" ht="18" customHeight="1" x14ac:dyDescent="0.25">
      <c r="B9" s="89" t="s">
        <v>1</v>
      </c>
      <c r="C9" s="12">
        <v>19189.39</v>
      </c>
      <c r="D9" s="12">
        <v>13370</v>
      </c>
      <c r="E9" s="12">
        <v>22701</v>
      </c>
      <c r="F9" s="12">
        <v>15503.34</v>
      </c>
      <c r="G9" s="120">
        <f t="shared" ref="G9:G54" si="0">SUM(F9/C9*100)</f>
        <v>80.791208058202997</v>
      </c>
      <c r="H9" s="121">
        <f t="shared" ref="H9:H53" si="1">SUM(F9/E9*100)</f>
        <v>68.29364345183032</v>
      </c>
      <c r="I9" s="131"/>
    </row>
    <row r="10" spans="2:9" ht="18" customHeight="1" x14ac:dyDescent="0.25">
      <c r="B10" s="89" t="s">
        <v>2</v>
      </c>
      <c r="C10" s="12">
        <v>1115161.1000000001</v>
      </c>
      <c r="D10" s="12">
        <v>824124</v>
      </c>
      <c r="E10" s="12">
        <v>881598</v>
      </c>
      <c r="F10" s="12">
        <v>852412.07</v>
      </c>
      <c r="G10" s="120">
        <f t="shared" si="0"/>
        <v>76.43846884544304</v>
      </c>
      <c r="H10" s="121">
        <f t="shared" si="1"/>
        <v>96.689428741898226</v>
      </c>
      <c r="I10" s="131"/>
    </row>
    <row r="11" spans="2:9" ht="18" customHeight="1" x14ac:dyDescent="0.25">
      <c r="B11" s="106" t="s">
        <v>19</v>
      </c>
      <c r="C11" s="14">
        <f t="shared" ref="C11" si="2">C8-C9-C10</f>
        <v>319.33000000007451</v>
      </c>
      <c r="D11" s="14">
        <f>D8-D9-D10</f>
        <v>0</v>
      </c>
      <c r="E11" s="14">
        <f t="shared" ref="E11:F11" si="3">E8-E9-E10</f>
        <v>0</v>
      </c>
      <c r="F11" s="14">
        <f t="shared" si="3"/>
        <v>-1007.1899999999441</v>
      </c>
      <c r="G11" s="120">
        <f t="shared" si="0"/>
        <v>-315.40725894833218</v>
      </c>
      <c r="H11" s="121">
        <v>0</v>
      </c>
      <c r="I11" s="131"/>
    </row>
    <row r="12" spans="2:9" ht="19.899999999999999" customHeight="1" x14ac:dyDescent="0.25">
      <c r="B12" s="279" t="s">
        <v>164</v>
      </c>
      <c r="C12" s="280"/>
      <c r="D12" s="280"/>
      <c r="E12" s="280"/>
      <c r="F12" s="280"/>
      <c r="G12" s="283">
        <v>0</v>
      </c>
      <c r="H12" s="127"/>
      <c r="I12" s="132"/>
    </row>
    <row r="13" spans="2:9" ht="18" customHeight="1" x14ac:dyDescent="0.25">
      <c r="B13" s="89" t="s">
        <v>44</v>
      </c>
      <c r="C13" s="12">
        <v>102920.54</v>
      </c>
      <c r="D13" s="12">
        <v>140020</v>
      </c>
      <c r="E13" s="12">
        <v>120020</v>
      </c>
      <c r="F13" s="12">
        <v>116439.9</v>
      </c>
      <c r="G13" s="120">
        <f t="shared" si="0"/>
        <v>113.13572587162875</v>
      </c>
      <c r="H13" s="121">
        <f t="shared" si="1"/>
        <v>97.017080486585556</v>
      </c>
      <c r="I13" s="132"/>
    </row>
    <row r="14" spans="2:9" ht="18" customHeight="1" x14ac:dyDescent="0.25">
      <c r="B14" s="89" t="s">
        <v>1</v>
      </c>
      <c r="C14" s="12">
        <v>94159.96</v>
      </c>
      <c r="D14" s="12">
        <v>119620</v>
      </c>
      <c r="E14" s="12">
        <v>117820</v>
      </c>
      <c r="F14" s="12">
        <v>90270.89</v>
      </c>
      <c r="G14" s="120">
        <f t="shared" si="0"/>
        <v>95.869719995632948</v>
      </c>
      <c r="H14" s="121">
        <f t="shared" si="1"/>
        <v>76.617628585978608</v>
      </c>
      <c r="I14" s="131"/>
    </row>
    <row r="15" spans="2:9" ht="18" customHeight="1" x14ac:dyDescent="0.25">
      <c r="B15" s="89" t="s">
        <v>2</v>
      </c>
      <c r="C15" s="12">
        <v>13778.95</v>
      </c>
      <c r="D15" s="12">
        <v>20400</v>
      </c>
      <c r="E15" s="12">
        <v>2200</v>
      </c>
      <c r="F15" s="12">
        <v>213.15</v>
      </c>
      <c r="G15" s="120">
        <f t="shared" si="0"/>
        <v>1.546924838249649</v>
      </c>
      <c r="H15" s="121">
        <f t="shared" si="1"/>
        <v>9.6886363636363644</v>
      </c>
      <c r="I15" s="131"/>
    </row>
    <row r="16" spans="2:9" ht="18" customHeight="1" x14ac:dyDescent="0.25">
      <c r="B16" s="106" t="s">
        <v>19</v>
      </c>
      <c r="C16" s="14">
        <f t="shared" ref="C16" si="4">C13-C14-C15</f>
        <v>-5018.3700000000135</v>
      </c>
      <c r="D16" s="14">
        <f t="shared" ref="D16:F16" si="5">D13-D14-D15</f>
        <v>0</v>
      </c>
      <c r="E16" s="14">
        <f>E13-E14-E15</f>
        <v>0</v>
      </c>
      <c r="F16" s="14">
        <f t="shared" si="5"/>
        <v>25955.859999999993</v>
      </c>
      <c r="G16" s="120">
        <f t="shared" si="0"/>
        <v>-517.21694494427322</v>
      </c>
      <c r="H16" s="121">
        <v>0</v>
      </c>
      <c r="I16" s="131"/>
    </row>
    <row r="17" spans="2:9" ht="19.149999999999999" customHeight="1" x14ac:dyDescent="0.25">
      <c r="B17" s="279" t="s">
        <v>165</v>
      </c>
      <c r="C17" s="280"/>
      <c r="D17" s="280"/>
      <c r="E17" s="280"/>
      <c r="F17" s="280"/>
      <c r="G17" s="283"/>
      <c r="H17" s="127"/>
      <c r="I17" s="132"/>
    </row>
    <row r="18" spans="2:9" ht="18" customHeight="1" x14ac:dyDescent="0.25">
      <c r="B18" s="89" t="s">
        <v>44</v>
      </c>
      <c r="C18" s="12">
        <v>162188.10999999999</v>
      </c>
      <c r="D18" s="12">
        <v>180190</v>
      </c>
      <c r="E18" s="12">
        <v>218632</v>
      </c>
      <c r="F18" s="12">
        <v>225042.19</v>
      </c>
      <c r="G18" s="120">
        <f t="shared" si="0"/>
        <v>138.75381493748219</v>
      </c>
      <c r="H18" s="121">
        <f t="shared" si="1"/>
        <v>102.93195415126787</v>
      </c>
      <c r="I18" s="132"/>
    </row>
    <row r="19" spans="2:9" ht="18" customHeight="1" x14ac:dyDescent="0.25">
      <c r="B19" s="89" t="s">
        <v>1</v>
      </c>
      <c r="C19" s="12">
        <v>158008.45000000001</v>
      </c>
      <c r="D19" s="12">
        <v>180190</v>
      </c>
      <c r="E19" s="12">
        <v>173332</v>
      </c>
      <c r="F19" s="12">
        <v>172920.01</v>
      </c>
      <c r="G19" s="120">
        <f t="shared" si="0"/>
        <v>109.43719149197399</v>
      </c>
      <c r="H19" s="121">
        <f t="shared" si="1"/>
        <v>99.762311633166405</v>
      </c>
      <c r="I19" s="132"/>
    </row>
    <row r="20" spans="2:9" ht="18" customHeight="1" x14ac:dyDescent="0.25">
      <c r="B20" s="89" t="s">
        <v>2</v>
      </c>
      <c r="C20" s="40">
        <v>0</v>
      </c>
      <c r="D20" s="40">
        <v>0</v>
      </c>
      <c r="E20" s="40">
        <v>45300</v>
      </c>
      <c r="F20" s="276">
        <v>45300</v>
      </c>
      <c r="G20" s="120">
        <v>0</v>
      </c>
      <c r="H20" s="121">
        <f t="shared" si="1"/>
        <v>100</v>
      </c>
      <c r="I20" s="132"/>
    </row>
    <row r="21" spans="2:9" ht="18" customHeight="1" x14ac:dyDescent="0.25">
      <c r="B21" s="106" t="s">
        <v>19</v>
      </c>
      <c r="C21" s="14">
        <f t="shared" ref="C21" si="6">C18-C19-C20</f>
        <v>4179.6599999999744</v>
      </c>
      <c r="D21" s="14">
        <f t="shared" ref="D21:F21" si="7">D18-D19-D20</f>
        <v>0</v>
      </c>
      <c r="E21" s="14">
        <f>E18-E19-E20</f>
        <v>0</v>
      </c>
      <c r="F21" s="14">
        <f t="shared" si="7"/>
        <v>6822.179999999993</v>
      </c>
      <c r="G21" s="120">
        <f t="shared" si="0"/>
        <v>163.2233243852379</v>
      </c>
      <c r="H21" s="121">
        <v>0</v>
      </c>
      <c r="I21" s="132"/>
    </row>
    <row r="22" spans="2:9" ht="37.15" customHeight="1" x14ac:dyDescent="0.25">
      <c r="B22" s="279" t="s">
        <v>166</v>
      </c>
      <c r="C22" s="284"/>
      <c r="D22" s="280"/>
      <c r="E22" s="284"/>
      <c r="F22" s="284"/>
      <c r="G22" s="283"/>
      <c r="H22" s="127"/>
      <c r="I22" s="132"/>
    </row>
    <row r="23" spans="2:9" ht="18" customHeight="1" x14ac:dyDescent="0.25">
      <c r="B23" s="89" t="s">
        <v>44</v>
      </c>
      <c r="C23" s="87">
        <v>929.2</v>
      </c>
      <c r="D23" s="12">
        <v>1200</v>
      </c>
      <c r="E23" s="87">
        <v>3300</v>
      </c>
      <c r="F23" s="276">
        <v>3024.7</v>
      </c>
      <c r="G23" s="120">
        <f t="shared" si="0"/>
        <v>325.51657339647005</v>
      </c>
      <c r="H23" s="121">
        <f t="shared" si="1"/>
        <v>91.657575757575742</v>
      </c>
      <c r="I23" s="131"/>
    </row>
    <row r="24" spans="2:9" ht="18" customHeight="1" x14ac:dyDescent="0.25">
      <c r="B24" s="89" t="s">
        <v>1</v>
      </c>
      <c r="C24" s="87">
        <v>929.2</v>
      </c>
      <c r="D24" s="12">
        <v>1200</v>
      </c>
      <c r="E24" s="87">
        <v>3300</v>
      </c>
      <c r="F24" s="276">
        <v>3024.7</v>
      </c>
      <c r="G24" s="120">
        <f t="shared" si="0"/>
        <v>325.51657339647005</v>
      </c>
      <c r="H24" s="121">
        <f t="shared" si="1"/>
        <v>91.657575757575742</v>
      </c>
      <c r="I24" s="131"/>
    </row>
    <row r="25" spans="2:9" ht="18" customHeight="1" x14ac:dyDescent="0.25">
      <c r="B25" s="106" t="s">
        <v>19</v>
      </c>
      <c r="C25" s="103">
        <f t="shared" ref="C25" si="8">C23-C24</f>
        <v>0</v>
      </c>
      <c r="D25" s="103">
        <f t="shared" ref="D25:F25" si="9">D23-D24</f>
        <v>0</v>
      </c>
      <c r="E25" s="103">
        <f t="shared" si="9"/>
        <v>0</v>
      </c>
      <c r="F25" s="103">
        <f t="shared" si="9"/>
        <v>0</v>
      </c>
      <c r="G25" s="120">
        <v>0</v>
      </c>
      <c r="H25" s="121">
        <v>0</v>
      </c>
      <c r="I25" s="131"/>
    </row>
    <row r="26" spans="2:9" ht="37.9" customHeight="1" x14ac:dyDescent="0.25">
      <c r="B26" s="279" t="s">
        <v>167</v>
      </c>
      <c r="C26" s="280"/>
      <c r="D26" s="280"/>
      <c r="E26" s="280"/>
      <c r="F26" s="280"/>
      <c r="G26" s="283"/>
      <c r="H26" s="127"/>
      <c r="I26" s="132"/>
    </row>
    <row r="27" spans="2:9" ht="18" customHeight="1" x14ac:dyDescent="0.25">
      <c r="B27" s="89" t="s">
        <v>44</v>
      </c>
      <c r="C27" s="12">
        <v>80536.83</v>
      </c>
      <c r="D27" s="12">
        <v>273700</v>
      </c>
      <c r="E27" s="12">
        <v>24943.09</v>
      </c>
      <c r="F27" s="12">
        <v>2113.09</v>
      </c>
      <c r="G27" s="120">
        <f t="shared" si="0"/>
        <v>2.6237561125760722</v>
      </c>
      <c r="H27" s="121">
        <f t="shared" si="1"/>
        <v>8.4716448523418713</v>
      </c>
      <c r="I27" s="132"/>
    </row>
    <row r="28" spans="2:9" ht="18" customHeight="1" x14ac:dyDescent="0.25">
      <c r="B28" s="89" t="s">
        <v>1</v>
      </c>
      <c r="C28" s="12">
        <v>29368.97</v>
      </c>
      <c r="D28" s="12">
        <v>51800</v>
      </c>
      <c r="E28" s="12">
        <v>3737.33</v>
      </c>
      <c r="F28" s="12">
        <v>1893.04</v>
      </c>
      <c r="G28" s="120">
        <f t="shared" si="0"/>
        <v>6.4457146437209065</v>
      </c>
      <c r="H28" s="121">
        <f t="shared" si="1"/>
        <v>50.652203578490528</v>
      </c>
      <c r="I28" s="132"/>
    </row>
    <row r="29" spans="2:9" ht="18" customHeight="1" x14ac:dyDescent="0.25">
      <c r="B29" s="89" t="s">
        <v>2</v>
      </c>
      <c r="C29" s="12">
        <v>50019.7</v>
      </c>
      <c r="D29" s="12">
        <v>221900</v>
      </c>
      <c r="E29" s="12">
        <v>28202.67</v>
      </c>
      <c r="F29" s="12">
        <v>6845.96</v>
      </c>
      <c r="G29" s="120">
        <f t="shared" si="0"/>
        <v>13.686527508161786</v>
      </c>
      <c r="H29" s="121">
        <f t="shared" si="1"/>
        <v>24.274155602997872</v>
      </c>
      <c r="I29" s="132"/>
    </row>
    <row r="30" spans="2:9" ht="18" customHeight="1" x14ac:dyDescent="0.25">
      <c r="B30" s="106" t="s">
        <v>19</v>
      </c>
      <c r="C30" s="107">
        <f t="shared" ref="C30" si="10">C27-C28-C29</f>
        <v>1148.1600000000035</v>
      </c>
      <c r="D30" s="107">
        <f t="shared" ref="D30:F30" si="11">D27-D28-D29</f>
        <v>0</v>
      </c>
      <c r="E30" s="107">
        <f t="shared" si="11"/>
        <v>-6996.9099999999962</v>
      </c>
      <c r="F30" s="107">
        <f t="shared" si="11"/>
        <v>-6625.91</v>
      </c>
      <c r="G30" s="120">
        <f t="shared" si="0"/>
        <v>-577.08943004459127</v>
      </c>
      <c r="H30" s="121">
        <f t="shared" si="1"/>
        <v>94.697659395361711</v>
      </c>
      <c r="I30" s="132"/>
    </row>
    <row r="31" spans="2:9" ht="35.450000000000003" customHeight="1" x14ac:dyDescent="0.25">
      <c r="B31" s="279" t="s">
        <v>168</v>
      </c>
      <c r="C31" s="280"/>
      <c r="D31" s="280"/>
      <c r="E31" s="280"/>
      <c r="F31" s="280"/>
      <c r="G31" s="283"/>
      <c r="H31" s="127"/>
      <c r="I31" s="131"/>
    </row>
    <row r="32" spans="2:9" ht="17.45" customHeight="1" x14ac:dyDescent="0.25">
      <c r="B32" s="89" t="s">
        <v>44</v>
      </c>
      <c r="C32" s="12">
        <v>1184620.83</v>
      </c>
      <c r="D32" s="12">
        <v>1373000</v>
      </c>
      <c r="E32" s="12">
        <v>1684400</v>
      </c>
      <c r="F32" s="12">
        <v>1517477.9</v>
      </c>
      <c r="G32" s="120">
        <f t="shared" si="0"/>
        <v>128.09819493044031</v>
      </c>
      <c r="H32" s="121">
        <f t="shared" si="1"/>
        <v>90.090115174542859</v>
      </c>
      <c r="I32" s="132"/>
    </row>
    <row r="33" spans="2:9" ht="17.45" customHeight="1" x14ac:dyDescent="0.25">
      <c r="B33" s="89" t="s">
        <v>1</v>
      </c>
      <c r="C33" s="12">
        <v>1184550.8</v>
      </c>
      <c r="D33" s="12">
        <v>1373000</v>
      </c>
      <c r="E33" s="12">
        <v>1684400</v>
      </c>
      <c r="F33" s="12">
        <v>1517477.9</v>
      </c>
      <c r="G33" s="120">
        <f t="shared" si="0"/>
        <v>128.1057680261581</v>
      </c>
      <c r="H33" s="121">
        <f t="shared" si="1"/>
        <v>90.090115174542859</v>
      </c>
      <c r="I33" s="132"/>
    </row>
    <row r="34" spans="2:9" ht="17.45" customHeight="1" x14ac:dyDescent="0.25">
      <c r="B34" s="106" t="s">
        <v>19</v>
      </c>
      <c r="C34" s="14">
        <f>C32-C33</f>
        <v>70.03000000002794</v>
      </c>
      <c r="D34" s="14">
        <f>D32-D33</f>
        <v>0</v>
      </c>
      <c r="E34" s="14">
        <v>0</v>
      </c>
      <c r="F34" s="14">
        <f>F32-F33</f>
        <v>0</v>
      </c>
      <c r="G34" s="120">
        <f t="shared" si="0"/>
        <v>0</v>
      </c>
      <c r="H34" s="121">
        <v>0</v>
      </c>
      <c r="I34" s="132"/>
    </row>
    <row r="35" spans="2:9" ht="17.45" customHeight="1" x14ac:dyDescent="0.25">
      <c r="B35" s="279" t="s">
        <v>169</v>
      </c>
      <c r="C35" s="280"/>
      <c r="D35" s="280"/>
      <c r="E35" s="280"/>
      <c r="F35" s="280"/>
      <c r="G35" s="283"/>
      <c r="H35" s="127"/>
      <c r="I35" s="132"/>
    </row>
    <row r="36" spans="2:9" ht="18" customHeight="1" x14ac:dyDescent="0.25">
      <c r="B36" s="89" t="s">
        <v>44</v>
      </c>
      <c r="C36" s="12">
        <v>3296.69</v>
      </c>
      <c r="D36" s="12">
        <v>18200</v>
      </c>
      <c r="E36" s="12">
        <v>11268</v>
      </c>
      <c r="F36" s="12">
        <v>9347.3799999999992</v>
      </c>
      <c r="G36" s="120">
        <f t="shared" si="0"/>
        <v>283.53833693795895</v>
      </c>
      <c r="H36" s="121">
        <f t="shared" si="1"/>
        <v>82.955094071707478</v>
      </c>
      <c r="I36" s="132"/>
    </row>
    <row r="37" spans="2:9" ht="18" customHeight="1" x14ac:dyDescent="0.25">
      <c r="B37" s="89" t="s">
        <v>1</v>
      </c>
      <c r="C37" s="12">
        <v>3296.69</v>
      </c>
      <c r="D37" s="12">
        <v>18200</v>
      </c>
      <c r="E37" s="12">
        <v>11268</v>
      </c>
      <c r="F37" s="12">
        <v>9923.5300000000007</v>
      </c>
      <c r="G37" s="120">
        <f t="shared" si="0"/>
        <v>301.01495742699495</v>
      </c>
      <c r="H37" s="121">
        <f t="shared" si="1"/>
        <v>88.068246361377362</v>
      </c>
      <c r="I37" s="132"/>
    </row>
    <row r="38" spans="2:9" ht="18" customHeight="1" x14ac:dyDescent="0.25">
      <c r="B38" s="106" t="s">
        <v>19</v>
      </c>
      <c r="C38" s="14">
        <f>C36-C37</f>
        <v>0</v>
      </c>
      <c r="D38" s="14">
        <f>D36-D37</f>
        <v>0</v>
      </c>
      <c r="E38" s="14">
        <f>E36-E37</f>
        <v>0</v>
      </c>
      <c r="F38" s="14">
        <f>F36-F37</f>
        <v>-576.15000000000146</v>
      </c>
      <c r="G38" s="120">
        <v>0</v>
      </c>
      <c r="H38" s="121">
        <v>0</v>
      </c>
      <c r="I38" s="132"/>
    </row>
    <row r="39" spans="2:9" ht="18.600000000000001" customHeight="1" x14ac:dyDescent="0.25">
      <c r="B39" s="279" t="s">
        <v>170</v>
      </c>
      <c r="C39" s="280"/>
      <c r="D39" s="280"/>
      <c r="E39" s="280"/>
      <c r="F39" s="280"/>
      <c r="G39" s="283"/>
      <c r="H39" s="127"/>
      <c r="I39" s="131"/>
    </row>
    <row r="40" spans="2:9" ht="18" customHeight="1" x14ac:dyDescent="0.25">
      <c r="B40" s="89" t="s">
        <v>44</v>
      </c>
      <c r="C40" s="12">
        <v>657671.26</v>
      </c>
      <c r="D40" s="12">
        <v>2288025</v>
      </c>
      <c r="E40" s="12">
        <v>414509.34</v>
      </c>
      <c r="F40" s="12">
        <v>379533.9</v>
      </c>
      <c r="G40" s="120">
        <f t="shared" si="0"/>
        <v>57.708755587099859</v>
      </c>
      <c r="H40" s="121">
        <f t="shared" si="1"/>
        <v>91.5622070180614</v>
      </c>
      <c r="I40" s="132"/>
    </row>
    <row r="41" spans="2:9" ht="18" customHeight="1" x14ac:dyDescent="0.25">
      <c r="B41" s="89" t="s">
        <v>1</v>
      </c>
      <c r="C41" s="12">
        <v>232177.09</v>
      </c>
      <c r="D41" s="12">
        <v>333025</v>
      </c>
      <c r="E41" s="12">
        <v>21854.06</v>
      </c>
      <c r="F41" s="12">
        <v>21854.06</v>
      </c>
      <c r="G41" s="120">
        <f t="shared" si="0"/>
        <v>9.4126685798327472</v>
      </c>
      <c r="H41" s="121">
        <f t="shared" si="1"/>
        <v>100</v>
      </c>
      <c r="I41" s="132"/>
    </row>
    <row r="42" spans="2:9" ht="18" customHeight="1" x14ac:dyDescent="0.25">
      <c r="B42" s="89" t="s">
        <v>2</v>
      </c>
      <c r="C42" s="12">
        <v>368362.6</v>
      </c>
      <c r="D42" s="12">
        <v>1955000</v>
      </c>
      <c r="E42" s="12">
        <v>482929.95</v>
      </c>
      <c r="F42" s="12">
        <v>23684.75</v>
      </c>
      <c r="G42" s="120">
        <f t="shared" si="0"/>
        <v>6.4297379810002431</v>
      </c>
      <c r="H42" s="121">
        <f t="shared" si="1"/>
        <v>4.9043862365545978</v>
      </c>
      <c r="I42" s="132"/>
    </row>
    <row r="43" spans="2:9" ht="18" customHeight="1" x14ac:dyDescent="0.25">
      <c r="B43" s="106" t="s">
        <v>19</v>
      </c>
      <c r="C43" s="107">
        <f t="shared" ref="C43" si="12">C40-C41-C42</f>
        <v>57131.570000000065</v>
      </c>
      <c r="D43" s="107">
        <f t="shared" ref="D43:F43" si="13">D40-D41-D42</f>
        <v>0</v>
      </c>
      <c r="E43" s="107">
        <f t="shared" si="13"/>
        <v>-90274.669999999984</v>
      </c>
      <c r="F43" s="107">
        <f t="shared" si="13"/>
        <v>333995.09000000003</v>
      </c>
      <c r="G43" s="120">
        <f t="shared" si="0"/>
        <v>584.60688197436127</v>
      </c>
      <c r="H43" s="121">
        <f t="shared" si="1"/>
        <v>-369.97652829968814</v>
      </c>
      <c r="I43" s="132"/>
    </row>
    <row r="44" spans="2:9" ht="18" customHeight="1" x14ac:dyDescent="0.25">
      <c r="B44" s="279" t="s">
        <v>171</v>
      </c>
      <c r="C44" s="280"/>
      <c r="D44" s="280">
        <f>D40-D41-D42</f>
        <v>0</v>
      </c>
      <c r="E44" s="280"/>
      <c r="F44" s="280"/>
      <c r="G44" s="283"/>
      <c r="H44" s="127"/>
      <c r="I44" s="132"/>
    </row>
    <row r="45" spans="2:9" ht="18.600000000000001" customHeight="1" x14ac:dyDescent="0.25">
      <c r="B45" s="89" t="s">
        <v>44</v>
      </c>
      <c r="C45" s="12">
        <v>4423.57</v>
      </c>
      <c r="D45" s="12">
        <v>6600</v>
      </c>
      <c r="E45" s="12">
        <v>2796</v>
      </c>
      <c r="F45" s="12">
        <v>2750.01</v>
      </c>
      <c r="G45" s="120">
        <f t="shared" si="0"/>
        <v>62.167208838110398</v>
      </c>
      <c r="H45" s="121">
        <f t="shared" si="1"/>
        <v>98.355150214592285</v>
      </c>
      <c r="I45" s="131"/>
    </row>
    <row r="46" spans="2:9" ht="18.600000000000001" customHeight="1" x14ac:dyDescent="0.25">
      <c r="B46" s="89" t="s">
        <v>1</v>
      </c>
      <c r="C46" s="12">
        <v>3423.57</v>
      </c>
      <c r="D46" s="12">
        <v>6600</v>
      </c>
      <c r="E46" s="12">
        <v>2796</v>
      </c>
      <c r="F46" s="12">
        <v>2750.01</v>
      </c>
      <c r="G46" s="120">
        <f t="shared" si="0"/>
        <v>80.325800261130937</v>
      </c>
      <c r="H46" s="121">
        <f t="shared" si="1"/>
        <v>98.355150214592285</v>
      </c>
      <c r="I46" s="131"/>
    </row>
    <row r="47" spans="2:9" ht="18.600000000000001" customHeight="1" x14ac:dyDescent="0.25">
      <c r="B47" s="89" t="s">
        <v>2</v>
      </c>
      <c r="C47" s="12">
        <v>1000</v>
      </c>
      <c r="D47" s="40">
        <v>1100</v>
      </c>
      <c r="E47" s="12">
        <v>0</v>
      </c>
      <c r="F47" s="12">
        <v>0</v>
      </c>
      <c r="G47" s="120">
        <f t="shared" si="0"/>
        <v>0</v>
      </c>
      <c r="H47" s="121">
        <v>0</v>
      </c>
      <c r="I47" s="131"/>
    </row>
    <row r="48" spans="2:9" ht="18.600000000000001" customHeight="1" x14ac:dyDescent="0.25">
      <c r="B48" s="106" t="s">
        <v>19</v>
      </c>
      <c r="C48" s="14">
        <f>C45-C46-C47</f>
        <v>0</v>
      </c>
      <c r="D48" s="107">
        <f>D45-D46</f>
        <v>0</v>
      </c>
      <c r="E48" s="14">
        <f>E45-E46-E47</f>
        <v>0</v>
      </c>
      <c r="F48" s="14">
        <f>F45-F46-F47</f>
        <v>0</v>
      </c>
      <c r="G48" s="120" t="e">
        <f t="shared" si="0"/>
        <v>#DIV/0!</v>
      </c>
      <c r="H48" s="121">
        <v>0</v>
      </c>
      <c r="I48" s="131"/>
    </row>
    <row r="49" spans="1:10" ht="30" customHeight="1" x14ac:dyDescent="0.25">
      <c r="B49" s="285" t="s">
        <v>172</v>
      </c>
      <c r="C49" s="286"/>
      <c r="D49" s="286"/>
      <c r="E49" s="286"/>
      <c r="F49" s="286"/>
      <c r="G49" s="283"/>
      <c r="H49" s="127"/>
      <c r="I49" s="132"/>
    </row>
    <row r="50" spans="1:10" ht="18" customHeight="1" x14ac:dyDescent="0.25">
      <c r="B50" s="113" t="s">
        <v>44</v>
      </c>
      <c r="C50" s="97">
        <v>0</v>
      </c>
      <c r="D50" s="97">
        <v>1000</v>
      </c>
      <c r="E50" s="97">
        <v>1110</v>
      </c>
      <c r="F50" s="277">
        <v>1104.4000000000001</v>
      </c>
      <c r="G50" s="120" t="e">
        <f t="shared" si="0"/>
        <v>#DIV/0!</v>
      </c>
      <c r="H50" s="121">
        <f t="shared" si="1"/>
        <v>99.495495495495504</v>
      </c>
      <c r="I50" s="132"/>
    </row>
    <row r="51" spans="1:10" ht="18" customHeight="1" x14ac:dyDescent="0.25">
      <c r="B51" s="111" t="s">
        <v>1</v>
      </c>
      <c r="C51" s="112">
        <v>0</v>
      </c>
      <c r="D51" s="112">
        <v>1000</v>
      </c>
      <c r="E51" s="112">
        <v>1110</v>
      </c>
      <c r="F51" s="278">
        <v>1104.4000000000001</v>
      </c>
      <c r="G51" s="120" t="e">
        <f t="shared" si="0"/>
        <v>#DIV/0!</v>
      </c>
      <c r="H51" s="121">
        <f t="shared" si="1"/>
        <v>99.495495495495504</v>
      </c>
      <c r="I51" s="132"/>
    </row>
    <row r="52" spans="1:10" ht="18.600000000000001" customHeight="1" thickBot="1" x14ac:dyDescent="0.3">
      <c r="B52" s="108" t="s">
        <v>19</v>
      </c>
      <c r="C52" s="119">
        <v>0</v>
      </c>
      <c r="D52" s="109">
        <v>0</v>
      </c>
      <c r="E52" s="110">
        <v>0</v>
      </c>
      <c r="F52" s="109">
        <v>0</v>
      </c>
      <c r="G52" s="293" t="e">
        <f t="shared" si="0"/>
        <v>#DIV/0!</v>
      </c>
      <c r="H52" s="125">
        <v>0</v>
      </c>
      <c r="I52" s="131"/>
    </row>
    <row r="53" spans="1:10" ht="18.600000000000001" customHeight="1" x14ac:dyDescent="0.25">
      <c r="B53" s="114" t="s">
        <v>175</v>
      </c>
      <c r="C53" s="117">
        <f>C8+C13+C18+C23+C27+C32+C36+C40+C45+C50</f>
        <v>3331256.85</v>
      </c>
      <c r="D53" s="122">
        <f>D8+D13+D18+D23+D27+D32+D40+D36+D45+D50</f>
        <v>5119429</v>
      </c>
      <c r="E53" s="124">
        <f>E8+E13+E18+E23+E27+E32+E40+E45+E36+E50</f>
        <v>3385277.4299999997</v>
      </c>
      <c r="F53" s="290">
        <f>F8+F13+F18+F23+F27+F32+F36+F40+F45+F50</f>
        <v>3123741.6899999995</v>
      </c>
      <c r="G53" s="294">
        <f t="shared" si="0"/>
        <v>93.770664666700782</v>
      </c>
      <c r="H53" s="295">
        <f t="shared" si="1"/>
        <v>92.274318858410368</v>
      </c>
      <c r="I53" s="132"/>
    </row>
    <row r="54" spans="1:10" ht="25.15" customHeight="1" x14ac:dyDescent="0.25">
      <c r="B54" s="115" t="s">
        <v>176</v>
      </c>
      <c r="C54" s="118">
        <f>C9+C10+C14+C15+C19+C24+C28+C29+C33+C37+C41+C42+C46+C47+C51+C20</f>
        <v>3273426.4699999993</v>
      </c>
      <c r="D54" s="123">
        <f>D9+D10+D14+D15+D19+D24+D28+D33+D41+D42+D46+D29+D37+D51</f>
        <v>5119429</v>
      </c>
      <c r="E54" s="123">
        <f>E9+E10+E14+E15+E19+E24+E28+E29+E33+E37+E41+E42+E46+E47+E51+E20</f>
        <v>3482549.0100000002</v>
      </c>
      <c r="F54" s="291">
        <f>F9+F10+F14+F15+F19+F24+F28+F29+F33+F37+F41+F42+F46+F47+F51+F20</f>
        <v>2765177.8099999991</v>
      </c>
      <c r="G54" s="296">
        <f t="shared" si="0"/>
        <v>84.473496971508254</v>
      </c>
      <c r="H54" s="297">
        <f>SUM(F54/E54*100)</f>
        <v>79.400973311786899</v>
      </c>
      <c r="I54" s="133"/>
    </row>
    <row r="55" spans="1:10" ht="18" customHeight="1" thickBot="1" x14ac:dyDescent="0.3">
      <c r="B55" s="116" t="s">
        <v>19</v>
      </c>
      <c r="C55" s="287">
        <f>C53-C54</f>
        <v>57830.38000000082</v>
      </c>
      <c r="D55" s="288">
        <f>D53-D54</f>
        <v>0</v>
      </c>
      <c r="E55" s="289">
        <f>E53-E54</f>
        <v>-97271.58000000054</v>
      </c>
      <c r="F55" s="292">
        <f>F53-F54</f>
        <v>358563.88000000035</v>
      </c>
      <c r="G55" s="298">
        <f>SUM(F55/C55*100)</f>
        <v>620.0268440221131</v>
      </c>
      <c r="H55" s="299">
        <f>SUM(F55/E55*100)</f>
        <v>-368.62142056292117</v>
      </c>
      <c r="I55" s="134"/>
    </row>
    <row r="56" spans="1:10" ht="27.6" customHeight="1" x14ac:dyDescent="0.25">
      <c r="A56" s="96"/>
      <c r="B56" s="154"/>
      <c r="C56" s="155"/>
      <c r="D56" s="155"/>
      <c r="E56" s="155"/>
      <c r="F56" s="155"/>
      <c r="G56" s="156"/>
      <c r="H56" s="157"/>
      <c r="I56" s="135"/>
      <c r="J56" s="153"/>
    </row>
    <row r="57" spans="1:10" ht="29.45" customHeight="1" x14ac:dyDescent="0.25">
      <c r="A57" s="96"/>
      <c r="B57" s="136"/>
      <c r="C57" s="137"/>
      <c r="D57" s="137"/>
      <c r="E57" s="137"/>
      <c r="F57" s="137"/>
      <c r="G57" s="138"/>
      <c r="H57" s="139"/>
      <c r="I57" s="132"/>
    </row>
    <row r="58" spans="1:10" ht="34.9" customHeight="1" x14ac:dyDescent="0.25">
      <c r="B58" s="140"/>
      <c r="C58" s="137"/>
      <c r="D58" s="137"/>
      <c r="E58" s="137"/>
      <c r="F58" s="137"/>
      <c r="G58" s="138"/>
      <c r="H58" s="141"/>
      <c r="I58" s="132"/>
    </row>
    <row r="59" spans="1:10" ht="34.15" customHeight="1" x14ac:dyDescent="0.25">
      <c r="B59" s="142"/>
      <c r="C59" s="143"/>
      <c r="D59" s="143"/>
      <c r="E59" s="143"/>
      <c r="F59" s="143"/>
      <c r="G59" s="138"/>
      <c r="H59" s="144"/>
      <c r="I59" s="132"/>
      <c r="J59" s="126"/>
    </row>
    <row r="60" spans="1:10" ht="18.600000000000001" customHeight="1" x14ac:dyDescent="0.25">
      <c r="B60" s="145"/>
      <c r="C60" s="146"/>
      <c r="D60" s="146"/>
      <c r="E60" s="146"/>
      <c r="F60" s="146"/>
      <c r="G60" s="147"/>
      <c r="H60" s="148"/>
      <c r="I60" s="131"/>
      <c r="J60" s="126"/>
    </row>
    <row r="61" spans="1:10" ht="18" customHeight="1" x14ac:dyDescent="0.25">
      <c r="B61" s="145"/>
      <c r="C61" s="146"/>
      <c r="D61" s="146"/>
      <c r="E61" s="146"/>
      <c r="F61" s="146"/>
      <c r="G61" s="147"/>
      <c r="H61" s="144"/>
      <c r="I61" s="132"/>
      <c r="J61" s="126"/>
    </row>
    <row r="62" spans="1:10" ht="18" customHeight="1" x14ac:dyDescent="0.25">
      <c r="B62" s="142"/>
      <c r="C62" s="143"/>
      <c r="D62" s="143"/>
      <c r="E62" s="143"/>
      <c r="F62" s="143"/>
      <c r="G62" s="147"/>
      <c r="H62" s="144"/>
      <c r="I62" s="132"/>
      <c r="J62" s="126"/>
    </row>
    <row r="63" spans="1:10" ht="18" customHeight="1" x14ac:dyDescent="0.25">
      <c r="B63" s="145"/>
      <c r="C63" s="146"/>
      <c r="D63" s="146"/>
      <c r="E63" s="146"/>
      <c r="F63" s="146"/>
      <c r="G63" s="147"/>
      <c r="H63" s="144"/>
      <c r="I63" s="132"/>
      <c r="J63" s="126"/>
    </row>
    <row r="64" spans="1:10" ht="18.600000000000001" customHeight="1" x14ac:dyDescent="0.25">
      <c r="B64" s="145"/>
      <c r="C64" s="146"/>
      <c r="D64" s="146"/>
      <c r="E64" s="146"/>
      <c r="F64" s="146"/>
      <c r="G64" s="147"/>
      <c r="H64" s="148"/>
      <c r="I64" s="131"/>
      <c r="J64" s="126"/>
    </row>
    <row r="65" spans="2:10" ht="18.600000000000001" customHeight="1" x14ac:dyDescent="0.25">
      <c r="B65" s="142"/>
      <c r="C65" s="143"/>
      <c r="D65" s="143"/>
      <c r="E65" s="143"/>
      <c r="F65" s="143"/>
      <c r="G65" s="140"/>
      <c r="H65" s="144"/>
      <c r="I65" s="132"/>
      <c r="J65" s="126"/>
    </row>
    <row r="66" spans="2:10" ht="18" customHeight="1" x14ac:dyDescent="0.25">
      <c r="B66" s="145"/>
      <c r="C66" s="146"/>
      <c r="D66" s="146"/>
      <c r="E66" s="146"/>
      <c r="F66" s="146"/>
      <c r="G66" s="147"/>
      <c r="H66" s="144"/>
      <c r="I66" s="132"/>
      <c r="J66" s="126"/>
    </row>
    <row r="67" spans="2:10" ht="17.45" customHeight="1" x14ac:dyDescent="0.25">
      <c r="B67" s="145"/>
      <c r="C67" s="146"/>
      <c r="D67" s="149"/>
      <c r="E67" s="149"/>
      <c r="F67" s="149"/>
      <c r="G67" s="147"/>
      <c r="H67" s="144"/>
      <c r="I67" s="132"/>
      <c r="J67" s="126"/>
    </row>
    <row r="68" spans="2:10" x14ac:dyDescent="0.25">
      <c r="B68" s="142"/>
      <c r="C68" s="150"/>
      <c r="D68" s="143"/>
      <c r="E68" s="150"/>
      <c r="F68" s="150"/>
      <c r="G68" s="147"/>
      <c r="H68" s="136"/>
      <c r="I68" s="151"/>
      <c r="J68" s="126"/>
    </row>
    <row r="69" spans="2:10" x14ac:dyDescent="0.25">
      <c r="B69" s="145"/>
      <c r="C69" s="152"/>
      <c r="D69" s="146"/>
      <c r="E69" s="152"/>
      <c r="F69" s="152"/>
      <c r="G69" s="147"/>
      <c r="H69" s="136"/>
      <c r="I69" s="151"/>
      <c r="J69" s="126"/>
    </row>
    <row r="70" spans="2:10" ht="39.6" customHeight="1" x14ac:dyDescent="0.25">
      <c r="B70" s="142"/>
      <c r="C70" s="143"/>
      <c r="D70" s="143"/>
      <c r="E70" s="143"/>
      <c r="F70" s="143"/>
      <c r="G70" s="147"/>
      <c r="H70" s="136"/>
      <c r="I70" s="151"/>
      <c r="J70" s="126"/>
    </row>
    <row r="71" spans="2:10" x14ac:dyDescent="0.25">
      <c r="B71" s="145"/>
      <c r="C71" s="146"/>
      <c r="D71" s="146"/>
      <c r="E71" s="146"/>
      <c r="F71" s="146"/>
      <c r="G71" s="147"/>
      <c r="H71" s="136"/>
      <c r="I71" s="151"/>
      <c r="J71" s="126"/>
    </row>
    <row r="72" spans="2:10" x14ac:dyDescent="0.25">
      <c r="B72" s="145"/>
      <c r="C72" s="152"/>
      <c r="D72" s="146"/>
      <c r="E72" s="146"/>
      <c r="F72" s="146"/>
      <c r="G72" s="147"/>
      <c r="H72" s="136"/>
      <c r="I72" s="151"/>
      <c r="J72" s="126"/>
    </row>
    <row r="73" spans="2:10" ht="38.450000000000003" customHeight="1" x14ac:dyDescent="0.25">
      <c r="B73" s="142"/>
      <c r="C73" s="143"/>
      <c r="D73" s="143"/>
      <c r="E73" s="143"/>
      <c r="F73" s="143"/>
      <c r="G73" s="147"/>
      <c r="H73" s="136"/>
      <c r="I73" s="151"/>
      <c r="J73" s="126"/>
    </row>
    <row r="74" spans="2:10" x14ac:dyDescent="0.25">
      <c r="B74" s="145"/>
      <c r="C74" s="146"/>
      <c r="D74" s="146"/>
      <c r="E74" s="146"/>
      <c r="F74" s="146"/>
      <c r="G74" s="147"/>
      <c r="H74" s="136"/>
      <c r="I74" s="151"/>
      <c r="J74" s="126"/>
    </row>
    <row r="75" spans="2:10" x14ac:dyDescent="0.25">
      <c r="B75" s="142"/>
      <c r="C75" s="143"/>
      <c r="D75" s="143"/>
      <c r="E75" s="143"/>
      <c r="F75" s="143"/>
      <c r="G75" s="147"/>
      <c r="H75" s="136"/>
      <c r="I75" s="151"/>
      <c r="J75" s="126"/>
    </row>
    <row r="76" spans="2:10" x14ac:dyDescent="0.25">
      <c r="B76" s="145"/>
      <c r="C76" s="146"/>
      <c r="D76" s="146"/>
      <c r="E76" s="146"/>
      <c r="F76" s="146"/>
      <c r="G76" s="147"/>
      <c r="H76" s="136"/>
      <c r="I76" s="151"/>
      <c r="J76" s="126"/>
    </row>
    <row r="77" spans="2:10" x14ac:dyDescent="0.25">
      <c r="B77" s="142"/>
      <c r="C77" s="143"/>
      <c r="D77" s="143"/>
      <c r="E77" s="143"/>
      <c r="F77" s="143"/>
      <c r="G77" s="147"/>
      <c r="H77" s="136"/>
      <c r="I77" s="151"/>
      <c r="J77" s="126"/>
    </row>
    <row r="78" spans="2:10" x14ac:dyDescent="0.25">
      <c r="B78" s="145"/>
      <c r="C78" s="146"/>
      <c r="D78" s="146"/>
      <c r="E78" s="146"/>
      <c r="F78" s="146"/>
      <c r="G78" s="147"/>
      <c r="H78" s="136"/>
      <c r="I78" s="151"/>
      <c r="J78" s="126"/>
    </row>
    <row r="79" spans="2:10" x14ac:dyDescent="0.25">
      <c r="B79" s="145"/>
      <c r="C79" s="146"/>
      <c r="D79" s="146"/>
      <c r="E79" s="146"/>
      <c r="F79" s="146"/>
      <c r="G79" s="147"/>
      <c r="H79" s="136"/>
      <c r="I79" s="151"/>
      <c r="J79" s="126"/>
    </row>
    <row r="80" spans="2:10" x14ac:dyDescent="0.25">
      <c r="B80" s="142"/>
      <c r="C80" s="143"/>
      <c r="D80" s="143"/>
      <c r="E80" s="143"/>
      <c r="F80" s="143"/>
      <c r="G80" s="147"/>
      <c r="H80" s="136"/>
      <c r="I80" s="151"/>
      <c r="J80" s="126"/>
    </row>
    <row r="81" spans="2:10" x14ac:dyDescent="0.25">
      <c r="B81" s="145"/>
      <c r="C81" s="146"/>
      <c r="D81" s="146"/>
      <c r="E81" s="146"/>
      <c r="F81" s="146"/>
      <c r="G81" s="147"/>
      <c r="H81" s="136"/>
      <c r="I81" s="151"/>
      <c r="J81" s="126"/>
    </row>
    <row r="82" spans="2:10" x14ac:dyDescent="0.25">
      <c r="B82" s="145"/>
      <c r="C82" s="149"/>
      <c r="D82" s="149"/>
      <c r="E82" s="146"/>
      <c r="F82" s="146"/>
      <c r="G82" s="147"/>
      <c r="H82" s="136"/>
      <c r="I82" s="151"/>
      <c r="J82" s="126"/>
    </row>
    <row r="83" spans="2:10" ht="39.6" customHeight="1" x14ac:dyDescent="0.25">
      <c r="B83" s="142"/>
      <c r="C83" s="150"/>
      <c r="D83" s="150"/>
      <c r="E83" s="150"/>
      <c r="F83" s="150"/>
      <c r="G83" s="147"/>
      <c r="H83" s="136"/>
      <c r="I83" s="151"/>
      <c r="J83" s="126"/>
    </row>
    <row r="84" spans="2:10" x14ac:dyDescent="0.25">
      <c r="B84" s="145"/>
      <c r="C84" s="149"/>
      <c r="D84" s="149"/>
      <c r="E84" s="149"/>
      <c r="F84" s="149"/>
      <c r="G84" s="147"/>
      <c r="H84" s="136"/>
      <c r="I84" s="151"/>
      <c r="J84" s="126"/>
    </row>
    <row r="85" spans="2:10" x14ac:dyDescent="0.25">
      <c r="B85" s="136"/>
      <c r="C85" s="136"/>
      <c r="D85" s="136"/>
      <c r="E85" s="136"/>
      <c r="F85" s="136"/>
      <c r="G85" s="147"/>
      <c r="H85" s="136"/>
      <c r="I85" s="151"/>
      <c r="J85" s="126"/>
    </row>
    <row r="86" spans="2:10" x14ac:dyDescent="0.25">
      <c r="B86" s="136"/>
      <c r="C86" s="136"/>
      <c r="D86" s="136"/>
      <c r="E86" s="136"/>
      <c r="F86" s="136"/>
      <c r="G86" s="136"/>
      <c r="H86" s="136"/>
      <c r="I86" s="151"/>
      <c r="J86" s="126"/>
    </row>
    <row r="87" spans="2:10" x14ac:dyDescent="0.25">
      <c r="B87" s="136"/>
      <c r="C87" s="136"/>
      <c r="D87" s="136"/>
      <c r="E87" s="136"/>
      <c r="F87" s="136"/>
      <c r="G87" s="136"/>
      <c r="H87" s="136"/>
      <c r="I87" s="151"/>
      <c r="J87" s="126"/>
    </row>
    <row r="88" spans="2:10" x14ac:dyDescent="0.25">
      <c r="B88" s="136"/>
      <c r="C88" s="136"/>
      <c r="D88" s="136"/>
      <c r="E88" s="136"/>
      <c r="F88" s="136"/>
      <c r="G88" s="136"/>
      <c r="H88" s="136"/>
      <c r="I88" s="151"/>
      <c r="J88" s="126"/>
    </row>
    <row r="89" spans="2:10" x14ac:dyDescent="0.25">
      <c r="B89" s="136"/>
      <c r="C89" s="136"/>
      <c r="D89" s="136"/>
      <c r="E89" s="136"/>
      <c r="F89" s="136"/>
      <c r="G89" s="136"/>
      <c r="H89" s="136"/>
      <c r="I89" s="151"/>
      <c r="J89" s="126"/>
    </row>
    <row r="90" spans="2:10" x14ac:dyDescent="0.25">
      <c r="B90" s="136"/>
      <c r="C90" s="136"/>
      <c r="D90" s="136"/>
      <c r="E90" s="136"/>
      <c r="F90" s="136"/>
      <c r="G90" s="136"/>
      <c r="H90" s="136"/>
      <c r="I90" s="151"/>
      <c r="J90" s="126"/>
    </row>
    <row r="91" spans="2:10" x14ac:dyDescent="0.25">
      <c r="B91" s="136"/>
      <c r="C91" s="136"/>
      <c r="D91" s="136"/>
      <c r="E91" s="136"/>
      <c r="F91" s="136"/>
      <c r="G91" s="136"/>
      <c r="H91" s="136"/>
      <c r="I91" s="151"/>
      <c r="J91" s="126"/>
    </row>
    <row r="92" spans="2:10" x14ac:dyDescent="0.25">
      <c r="B92" s="96"/>
      <c r="C92" s="96"/>
      <c r="D92" s="96"/>
      <c r="E92" s="96"/>
      <c r="F92" s="96"/>
      <c r="G92" s="96"/>
      <c r="H92" s="96"/>
      <c r="I92" s="151"/>
      <c r="J92" s="126"/>
    </row>
    <row r="93" spans="2:10" x14ac:dyDescent="0.25">
      <c r="B93" s="96"/>
      <c r="C93" s="96"/>
      <c r="D93" s="96"/>
      <c r="E93" s="96"/>
      <c r="F93" s="96"/>
      <c r="G93" s="96"/>
      <c r="H93" s="96"/>
      <c r="I93" s="96"/>
    </row>
    <row r="94" spans="2:10" x14ac:dyDescent="0.25">
      <c r="B94" s="96"/>
      <c r="C94" s="96"/>
      <c r="D94" s="96"/>
      <c r="E94" s="96"/>
      <c r="F94" s="96"/>
      <c r="G94" s="96"/>
      <c r="H94" s="96"/>
      <c r="I94" s="96"/>
    </row>
    <row r="95" spans="2:10" x14ac:dyDescent="0.25">
      <c r="B95" s="96"/>
      <c r="C95" s="96"/>
      <c r="D95" s="96"/>
      <c r="E95" s="96"/>
      <c r="F95" s="96"/>
      <c r="G95" s="96"/>
      <c r="H95" s="96"/>
      <c r="I95" s="96"/>
    </row>
    <row r="96" spans="2:10" x14ac:dyDescent="0.25">
      <c r="B96" s="96"/>
      <c r="C96" s="96"/>
      <c r="D96" s="96"/>
      <c r="E96" s="96"/>
      <c r="F96" s="96"/>
      <c r="G96" s="96"/>
      <c r="H96" s="96"/>
      <c r="I96" s="96"/>
    </row>
    <row r="97" spans="2:9" x14ac:dyDescent="0.25">
      <c r="B97" s="96"/>
      <c r="C97" s="96"/>
      <c r="D97" s="96"/>
      <c r="E97" s="96"/>
      <c r="F97" s="96"/>
      <c r="G97" s="96"/>
      <c r="H97" s="96"/>
      <c r="I97" s="96"/>
    </row>
    <row r="98" spans="2:9" x14ac:dyDescent="0.25">
      <c r="B98" s="96"/>
      <c r="C98" s="96"/>
      <c r="D98" s="96"/>
      <c r="E98" s="96"/>
      <c r="F98" s="96"/>
      <c r="G98" s="96"/>
      <c r="H98" s="96"/>
      <c r="I98" s="96"/>
    </row>
    <row r="99" spans="2:9" x14ac:dyDescent="0.25">
      <c r="B99" s="96"/>
      <c r="C99" s="96"/>
      <c r="D99" s="96"/>
      <c r="E99" s="96"/>
      <c r="F99" s="96"/>
      <c r="G99" s="96"/>
      <c r="H99" s="96"/>
      <c r="I99" s="96"/>
    </row>
    <row r="100" spans="2:9" x14ac:dyDescent="0.25">
      <c r="B100" s="96"/>
      <c r="C100" s="96"/>
      <c r="D100" s="96"/>
      <c r="E100" s="96"/>
      <c r="F100" s="96"/>
      <c r="G100" s="96"/>
      <c r="H100" s="96"/>
      <c r="I100" s="96"/>
    </row>
    <row r="101" spans="2:9" x14ac:dyDescent="0.25">
      <c r="B101" s="96"/>
      <c r="C101" s="96"/>
      <c r="D101" s="96"/>
      <c r="E101" s="96"/>
      <c r="F101" s="96"/>
      <c r="G101" s="96"/>
      <c r="H101" s="96"/>
      <c r="I101" s="96"/>
    </row>
    <row r="102" spans="2:9" x14ac:dyDescent="0.25">
      <c r="B102" s="96"/>
      <c r="C102" s="96"/>
      <c r="D102" s="96"/>
      <c r="E102" s="96"/>
      <c r="F102" s="96"/>
      <c r="G102" s="96"/>
      <c r="H102" s="96"/>
      <c r="I102" s="96"/>
    </row>
  </sheetData>
  <mergeCells count="1">
    <mergeCell ref="D3:F3"/>
  </mergeCells>
  <pageMargins left="0.25" right="0.25" top="0.75" bottom="0.75" header="0.3" footer="0.3"/>
  <pageSetup paperSize="9" scale="6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56"/>
  <sheetViews>
    <sheetView workbookViewId="0">
      <selection activeCell="A2" sqref="A2:H19"/>
    </sheetView>
  </sheetViews>
  <sheetFormatPr defaultRowHeight="15" x14ac:dyDescent="0.25"/>
  <cols>
    <col min="1" max="1" width="36.7109375" customWidth="1"/>
    <col min="2" max="2" width="26.7109375" customWidth="1"/>
    <col min="3" max="3" width="28" customWidth="1"/>
    <col min="4" max="4" width="24.140625" customWidth="1"/>
    <col min="5" max="5" width="19.7109375" customWidth="1"/>
    <col min="6" max="6" width="13.85546875" customWidth="1"/>
    <col min="7" max="7" width="12.28515625" customWidth="1"/>
  </cols>
  <sheetData>
    <row r="1" spans="1:7" x14ac:dyDescent="0.25">
      <c r="A1" s="29"/>
      <c r="B1" s="67"/>
      <c r="C1" s="354"/>
      <c r="D1" s="354"/>
      <c r="E1" s="29"/>
      <c r="F1" s="29"/>
      <c r="G1" s="29"/>
    </row>
    <row r="2" spans="1:7" x14ac:dyDescent="0.25">
      <c r="A2" s="29"/>
      <c r="B2" s="67"/>
      <c r="C2" s="354" t="s">
        <v>5</v>
      </c>
      <c r="D2" s="354"/>
      <c r="E2" s="29"/>
      <c r="F2" s="29"/>
      <c r="G2" s="29"/>
    </row>
    <row r="3" spans="1:7" x14ac:dyDescent="0.25">
      <c r="A3" s="29"/>
      <c r="B3" s="67"/>
      <c r="C3" s="354" t="s">
        <v>22</v>
      </c>
      <c r="D3" s="354"/>
      <c r="E3" s="29"/>
      <c r="F3" s="29"/>
      <c r="G3" s="29"/>
    </row>
    <row r="4" spans="1:7" x14ac:dyDescent="0.25">
      <c r="A4" s="29"/>
      <c r="B4" s="67"/>
      <c r="C4" s="354" t="s">
        <v>23</v>
      </c>
      <c r="D4" s="354"/>
      <c r="E4" s="29"/>
      <c r="F4" s="29"/>
      <c r="G4" s="29"/>
    </row>
    <row r="5" spans="1:7" ht="15.75" thickBot="1" x14ac:dyDescent="0.3">
      <c r="A5" s="29"/>
      <c r="B5" s="354"/>
      <c r="C5" s="354"/>
      <c r="D5" s="354"/>
      <c r="E5" s="29"/>
      <c r="F5" s="29"/>
      <c r="G5" s="29"/>
    </row>
    <row r="6" spans="1:7" ht="26.25" thickBot="1" x14ac:dyDescent="0.3">
      <c r="A6" s="84" t="s">
        <v>137</v>
      </c>
      <c r="B6" s="92" t="s">
        <v>138</v>
      </c>
      <c r="C6" s="90" t="s">
        <v>186</v>
      </c>
      <c r="D6" s="93" t="s">
        <v>202</v>
      </c>
      <c r="E6" s="85" t="s">
        <v>184</v>
      </c>
      <c r="F6" s="85" t="s">
        <v>139</v>
      </c>
      <c r="G6" s="86" t="s">
        <v>140</v>
      </c>
    </row>
    <row r="7" spans="1:7" x14ac:dyDescent="0.25">
      <c r="A7" s="30" t="s">
        <v>11</v>
      </c>
      <c r="B7" s="30">
        <v>2</v>
      </c>
      <c r="C7" s="79">
        <v>3</v>
      </c>
      <c r="D7" s="30">
        <v>4</v>
      </c>
      <c r="E7" s="30">
        <v>5</v>
      </c>
      <c r="F7" s="30">
        <v>6</v>
      </c>
      <c r="G7" s="91">
        <v>7</v>
      </c>
    </row>
    <row r="8" spans="1:7" ht="21" customHeight="1" x14ac:dyDescent="0.25">
      <c r="A8" s="190" t="s">
        <v>190</v>
      </c>
      <c r="B8" s="191">
        <v>3273426.47</v>
      </c>
      <c r="C8" s="191">
        <v>5119429</v>
      </c>
      <c r="D8" s="191">
        <v>3482549.01</v>
      </c>
      <c r="E8" s="191">
        <v>2765177.81</v>
      </c>
      <c r="F8" s="201">
        <f>SUM(E8/B8*100)</f>
        <v>84.473496971508268</v>
      </c>
      <c r="G8" s="321">
        <f>SUM(E8/D8*100)</f>
        <v>79.400973311786942</v>
      </c>
    </row>
    <row r="9" spans="1:7" ht="15.75" customHeight="1" x14ac:dyDescent="0.25">
      <c r="A9" s="319" t="s">
        <v>24</v>
      </c>
      <c r="B9" s="320">
        <v>3273426.47</v>
      </c>
      <c r="C9" s="320">
        <v>5119429</v>
      </c>
      <c r="D9" s="320">
        <v>3482549.01</v>
      </c>
      <c r="E9" s="320">
        <v>2765177.81</v>
      </c>
      <c r="F9" s="325">
        <f t="shared" ref="F9:F16" si="0">SUM(E9/B9*100)</f>
        <v>84.473496971508268</v>
      </c>
      <c r="G9" s="322">
        <f t="shared" ref="G9:G16" si="1">SUM(E9/D9*100)</f>
        <v>79.400973311786942</v>
      </c>
    </row>
    <row r="10" spans="1:7" ht="15" customHeight="1" x14ac:dyDescent="0.25">
      <c r="A10" s="317" t="s">
        <v>25</v>
      </c>
      <c r="B10" s="318">
        <v>3273426.47</v>
      </c>
      <c r="C10" s="318">
        <v>5119429</v>
      </c>
      <c r="D10" s="318">
        <v>3482549.01</v>
      </c>
      <c r="E10" s="318">
        <v>2765177.81</v>
      </c>
      <c r="F10" s="324">
        <f t="shared" si="0"/>
        <v>84.473496971508268</v>
      </c>
      <c r="G10" s="323">
        <f t="shared" si="1"/>
        <v>79.400973311786942</v>
      </c>
    </row>
    <row r="11" spans="1:7" ht="13.9" customHeight="1" x14ac:dyDescent="0.25">
      <c r="A11" s="190" t="s">
        <v>26</v>
      </c>
      <c r="B11" s="191">
        <v>3273426.47</v>
      </c>
      <c r="C11" s="191">
        <v>5119429</v>
      </c>
      <c r="D11" s="191">
        <v>3482549.01</v>
      </c>
      <c r="E11" s="191">
        <v>2765177.81</v>
      </c>
      <c r="F11" s="201">
        <f t="shared" si="0"/>
        <v>84.473496971508268</v>
      </c>
      <c r="G11" s="321">
        <f t="shared" si="1"/>
        <v>79.400973311786942</v>
      </c>
    </row>
    <row r="12" spans="1:7" ht="16.5" customHeight="1" x14ac:dyDescent="0.25">
      <c r="A12" s="190" t="s">
        <v>27</v>
      </c>
      <c r="B12" s="191">
        <v>3273426.47</v>
      </c>
      <c r="C12" s="191">
        <v>5119429</v>
      </c>
      <c r="D12" s="191">
        <v>3482549.01</v>
      </c>
      <c r="E12" s="191">
        <v>2765177.81</v>
      </c>
      <c r="F12" s="201">
        <f t="shared" si="0"/>
        <v>84.473496971508268</v>
      </c>
      <c r="G12" s="321">
        <f t="shared" si="1"/>
        <v>79.400973311786942</v>
      </c>
    </row>
    <row r="13" spans="1:7" ht="13.9" customHeight="1" x14ac:dyDescent="0.25">
      <c r="A13" s="190" t="s">
        <v>28</v>
      </c>
      <c r="B13" s="191">
        <v>1342440.8</v>
      </c>
      <c r="C13" s="191">
        <v>1549840</v>
      </c>
      <c r="D13" s="191">
        <v>1901300</v>
      </c>
      <c r="E13" s="191">
        <v>1734377.9</v>
      </c>
      <c r="F13" s="201">
        <f t="shared" si="0"/>
        <v>129.19585727728179</v>
      </c>
      <c r="G13" s="321">
        <f t="shared" si="1"/>
        <v>91.220633250933574</v>
      </c>
    </row>
    <row r="14" spans="1:7" ht="14.45" customHeight="1" x14ac:dyDescent="0.25">
      <c r="A14" s="190" t="s">
        <v>29</v>
      </c>
      <c r="B14" s="191">
        <v>1342440.8</v>
      </c>
      <c r="C14" s="191">
        <v>1549840</v>
      </c>
      <c r="D14" s="191">
        <v>1901300</v>
      </c>
      <c r="E14" s="191">
        <v>1734377.9</v>
      </c>
      <c r="F14" s="201">
        <f t="shared" si="0"/>
        <v>129.19585727728179</v>
      </c>
      <c r="G14" s="321">
        <f t="shared" si="1"/>
        <v>91.220633250933574</v>
      </c>
    </row>
    <row r="15" spans="1:7" x14ac:dyDescent="0.25">
      <c r="A15" s="190" t="s">
        <v>34</v>
      </c>
      <c r="B15" s="191">
        <v>1930985.67</v>
      </c>
      <c r="C15" s="191">
        <v>3569589</v>
      </c>
      <c r="D15" s="191">
        <v>1581249.01</v>
      </c>
      <c r="E15" s="191">
        <v>1030799.91</v>
      </c>
      <c r="F15" s="201">
        <f t="shared" si="0"/>
        <v>53.382059018594376</v>
      </c>
      <c r="G15" s="321">
        <f t="shared" si="1"/>
        <v>65.188967928587033</v>
      </c>
    </row>
    <row r="16" spans="1:7" ht="14.25" customHeight="1" x14ac:dyDescent="0.25">
      <c r="A16" s="315" t="s">
        <v>35</v>
      </c>
      <c r="B16" s="316">
        <v>1930985.67</v>
      </c>
      <c r="C16" s="316">
        <v>3569589</v>
      </c>
      <c r="D16" s="316">
        <v>1581249.01</v>
      </c>
      <c r="E16" s="316">
        <v>1030799.91</v>
      </c>
      <c r="F16" s="327">
        <f t="shared" si="0"/>
        <v>53.382059018594376</v>
      </c>
      <c r="G16" s="321">
        <f t="shared" si="1"/>
        <v>65.188967928587033</v>
      </c>
    </row>
    <row r="17" spans="1:8" ht="14.45" customHeight="1" x14ac:dyDescent="0.25">
      <c r="A17" s="166"/>
      <c r="B17" s="308"/>
      <c r="C17" s="308"/>
      <c r="D17" s="308"/>
      <c r="E17" s="308"/>
      <c r="F17" s="326"/>
      <c r="G17" s="310"/>
      <c r="H17" s="96"/>
    </row>
    <row r="18" spans="1:8" ht="15" customHeight="1" x14ac:dyDescent="0.25">
      <c r="A18" s="166"/>
      <c r="B18" s="308"/>
      <c r="C18" s="311"/>
      <c r="D18" s="312"/>
      <c r="E18" s="312"/>
      <c r="F18" s="309"/>
      <c r="G18" s="310"/>
      <c r="H18" s="96"/>
    </row>
    <row r="19" spans="1:8" ht="16.899999999999999" customHeight="1" x14ac:dyDescent="0.25">
      <c r="A19" s="166"/>
      <c r="B19" s="311"/>
      <c r="C19" s="311"/>
      <c r="D19" s="312"/>
      <c r="E19" s="312"/>
      <c r="F19" s="309"/>
      <c r="G19" s="310"/>
      <c r="H19" s="96"/>
    </row>
    <row r="20" spans="1:8" ht="13.15" customHeight="1" x14ac:dyDescent="0.25">
      <c r="A20" s="166"/>
      <c r="B20" s="308"/>
      <c r="C20" s="311"/>
      <c r="D20" s="311"/>
      <c r="E20" s="311"/>
      <c r="F20" s="309"/>
      <c r="G20" s="310"/>
      <c r="H20" s="96"/>
    </row>
    <row r="21" spans="1:8" ht="15.6" customHeight="1" x14ac:dyDescent="0.25">
      <c r="A21" s="166"/>
      <c r="B21" s="308"/>
      <c r="C21" s="311"/>
      <c r="D21" s="311"/>
      <c r="E21" s="311"/>
      <c r="F21" s="309"/>
      <c r="G21" s="310"/>
      <c r="H21" s="96"/>
    </row>
    <row r="22" spans="1:8" ht="15" customHeight="1" x14ac:dyDescent="0.25">
      <c r="A22" s="95"/>
      <c r="B22" s="265"/>
      <c r="C22" s="265"/>
      <c r="D22" s="265"/>
      <c r="E22" s="265"/>
      <c r="F22" s="313"/>
      <c r="G22" s="314"/>
      <c r="H22" s="96"/>
    </row>
    <row r="23" spans="1:8" ht="13.15" customHeight="1" x14ac:dyDescent="0.25">
      <c r="A23" s="166"/>
      <c r="B23" s="308"/>
      <c r="C23" s="308"/>
      <c r="D23" s="308"/>
      <c r="E23" s="308"/>
      <c r="F23" s="309"/>
      <c r="G23" s="310"/>
      <c r="H23" s="96"/>
    </row>
    <row r="24" spans="1:8" ht="15" customHeight="1" x14ac:dyDescent="0.25">
      <c r="A24" s="166"/>
      <c r="B24" s="308"/>
      <c r="C24" s="308"/>
      <c r="D24" s="308"/>
      <c r="E24" s="308"/>
      <c r="F24" s="309"/>
      <c r="G24" s="310"/>
      <c r="H24" s="96"/>
    </row>
    <row r="25" spans="1:8" ht="15" customHeight="1" x14ac:dyDescent="0.25">
      <c r="A25" s="166"/>
      <c r="B25" s="308"/>
      <c r="C25" s="308"/>
      <c r="D25" s="308"/>
      <c r="E25" s="308"/>
      <c r="F25" s="309"/>
      <c r="G25" s="310"/>
      <c r="H25" s="96"/>
    </row>
    <row r="26" spans="1:8" ht="15" customHeight="1" x14ac:dyDescent="0.25">
      <c r="A26" s="166"/>
      <c r="B26" s="308"/>
      <c r="C26" s="308"/>
      <c r="D26" s="308"/>
      <c r="E26" s="308"/>
      <c r="F26" s="309"/>
      <c r="G26" s="310"/>
      <c r="H26" s="96"/>
    </row>
    <row r="27" spans="1:8" ht="14.45" customHeight="1" x14ac:dyDescent="0.25">
      <c r="A27" s="166"/>
      <c r="B27" s="311"/>
      <c r="C27" s="308"/>
      <c r="D27" s="308"/>
      <c r="E27" s="312"/>
      <c r="F27" s="309"/>
      <c r="G27" s="310"/>
      <c r="H27" s="96"/>
    </row>
    <row r="28" spans="1:8" ht="33" customHeight="1" x14ac:dyDescent="0.25">
      <c r="A28" s="166"/>
      <c r="B28" s="311"/>
      <c r="C28" s="311"/>
      <c r="D28" s="312"/>
      <c r="E28" s="312"/>
      <c r="F28" s="309"/>
      <c r="G28" s="310"/>
      <c r="H28" s="96"/>
    </row>
    <row r="29" spans="1:8" ht="15.6" customHeight="1" x14ac:dyDescent="0.25">
      <c r="A29" s="166"/>
      <c r="B29" s="308"/>
      <c r="C29" s="308"/>
      <c r="D29" s="308"/>
      <c r="E29" s="308"/>
      <c r="F29" s="309"/>
      <c r="G29" s="310"/>
      <c r="H29" s="96"/>
    </row>
    <row r="30" spans="1:8" ht="27.75" customHeight="1" x14ac:dyDescent="0.25">
      <c r="A30" s="166"/>
      <c r="B30" s="312"/>
      <c r="C30" s="311"/>
      <c r="D30" s="311"/>
      <c r="E30" s="311"/>
      <c r="F30" s="309"/>
      <c r="G30" s="310"/>
      <c r="H30" s="96"/>
    </row>
    <row r="31" spans="1:8" ht="30" customHeight="1" x14ac:dyDescent="0.25">
      <c r="A31" s="166"/>
      <c r="B31" s="308"/>
      <c r="C31" s="308"/>
      <c r="D31" s="308"/>
      <c r="E31" s="308"/>
      <c r="F31" s="309"/>
      <c r="G31" s="310"/>
      <c r="H31" s="96"/>
    </row>
    <row r="32" spans="1:8" ht="36" customHeight="1" x14ac:dyDescent="0.25">
      <c r="A32" s="166"/>
      <c r="B32" s="308"/>
      <c r="C32" s="308"/>
      <c r="D32" s="308"/>
      <c r="E32" s="308"/>
      <c r="F32" s="309"/>
      <c r="G32" s="310"/>
      <c r="H32" s="96"/>
    </row>
    <row r="33" spans="1:8" x14ac:dyDescent="0.25">
      <c r="A33" s="96"/>
      <c r="B33" s="96"/>
      <c r="C33" s="96"/>
      <c r="D33" s="96"/>
      <c r="E33" s="96"/>
      <c r="F33" s="96"/>
      <c r="G33" s="96"/>
      <c r="H33" s="96"/>
    </row>
    <row r="34" spans="1:8" x14ac:dyDescent="0.25">
      <c r="A34" s="96"/>
      <c r="B34" s="96"/>
      <c r="C34" s="96"/>
      <c r="D34" s="96"/>
      <c r="E34" s="96"/>
      <c r="F34" s="96"/>
      <c r="G34" s="96"/>
      <c r="H34" s="96"/>
    </row>
    <row r="35" spans="1:8" x14ac:dyDescent="0.25">
      <c r="A35" s="96"/>
      <c r="B35" s="96"/>
      <c r="C35" s="96"/>
      <c r="D35" s="96"/>
      <c r="E35" s="96"/>
      <c r="F35" s="96"/>
      <c r="G35" s="96"/>
      <c r="H35" s="96"/>
    </row>
    <row r="36" spans="1:8" x14ac:dyDescent="0.25">
      <c r="A36" s="96"/>
      <c r="B36" s="96"/>
      <c r="C36" s="96"/>
      <c r="D36" s="96"/>
      <c r="E36" s="96"/>
      <c r="F36" s="96"/>
      <c r="G36" s="96"/>
      <c r="H36" s="96"/>
    </row>
    <row r="37" spans="1:8" x14ac:dyDescent="0.25">
      <c r="A37" s="96"/>
      <c r="B37" s="96"/>
      <c r="C37" s="96"/>
      <c r="D37" s="96"/>
      <c r="E37" s="96"/>
      <c r="F37" s="96"/>
      <c r="G37" s="96"/>
      <c r="H37" s="96"/>
    </row>
    <row r="38" spans="1:8" x14ac:dyDescent="0.25">
      <c r="A38" s="96"/>
      <c r="B38" s="96"/>
      <c r="C38" s="96"/>
      <c r="D38" s="96"/>
      <c r="E38" s="96"/>
      <c r="F38" s="96"/>
      <c r="G38" s="96"/>
      <c r="H38" s="96"/>
    </row>
    <row r="39" spans="1:8" x14ac:dyDescent="0.25">
      <c r="A39" s="96"/>
      <c r="B39" s="96"/>
      <c r="C39" s="96"/>
      <c r="D39" s="96"/>
      <c r="E39" s="96"/>
      <c r="F39" s="96"/>
      <c r="G39" s="96"/>
      <c r="H39" s="96"/>
    </row>
    <row r="40" spans="1:8" x14ac:dyDescent="0.25">
      <c r="A40" s="96"/>
      <c r="B40" s="96"/>
      <c r="C40" s="96"/>
      <c r="D40" s="96"/>
      <c r="E40" s="96"/>
      <c r="F40" s="96"/>
      <c r="G40" s="96"/>
      <c r="H40" s="96"/>
    </row>
    <row r="41" spans="1:8" x14ac:dyDescent="0.25">
      <c r="A41" s="96"/>
      <c r="B41" s="96"/>
      <c r="C41" s="96"/>
      <c r="D41" s="96"/>
      <c r="E41" s="96"/>
      <c r="F41" s="96"/>
      <c r="G41" s="96"/>
      <c r="H41" s="96"/>
    </row>
    <row r="42" spans="1:8" x14ac:dyDescent="0.25">
      <c r="A42" s="96"/>
      <c r="B42" s="96"/>
      <c r="C42" s="96"/>
      <c r="D42" s="96"/>
      <c r="E42" s="96"/>
      <c r="F42" s="96"/>
      <c r="G42" s="96"/>
      <c r="H42" s="96"/>
    </row>
    <row r="43" spans="1:8" x14ac:dyDescent="0.25">
      <c r="A43" s="96"/>
      <c r="B43" s="96"/>
      <c r="C43" s="96"/>
      <c r="D43" s="96"/>
      <c r="E43" s="96"/>
      <c r="F43" s="96"/>
      <c r="G43" s="96"/>
      <c r="H43" s="96"/>
    </row>
    <row r="44" spans="1:8" x14ac:dyDescent="0.25">
      <c r="A44" s="96"/>
      <c r="B44" s="96"/>
      <c r="C44" s="96"/>
      <c r="D44" s="96"/>
      <c r="E44" s="96"/>
      <c r="F44" s="96"/>
      <c r="G44" s="96"/>
      <c r="H44" s="96"/>
    </row>
    <row r="45" spans="1:8" x14ac:dyDescent="0.25">
      <c r="A45" s="96"/>
      <c r="B45" s="96"/>
      <c r="C45" s="96"/>
      <c r="D45" s="96"/>
      <c r="E45" s="96"/>
      <c r="F45" s="96"/>
      <c r="G45" s="96"/>
      <c r="H45" s="96"/>
    </row>
    <row r="46" spans="1:8" x14ac:dyDescent="0.25">
      <c r="A46" s="96"/>
      <c r="B46" s="96"/>
      <c r="C46" s="96"/>
      <c r="D46" s="96"/>
      <c r="E46" s="96"/>
      <c r="F46" s="96"/>
      <c r="G46" s="96"/>
      <c r="H46" s="96"/>
    </row>
    <row r="47" spans="1:8" x14ac:dyDescent="0.25">
      <c r="A47" s="96"/>
      <c r="B47" s="96"/>
      <c r="C47" s="96"/>
      <c r="D47" s="96"/>
      <c r="E47" s="96"/>
      <c r="F47" s="96"/>
      <c r="G47" s="96"/>
      <c r="H47" s="96"/>
    </row>
    <row r="48" spans="1:8" x14ac:dyDescent="0.25">
      <c r="A48" s="96"/>
      <c r="B48" s="96"/>
      <c r="C48" s="96"/>
      <c r="D48" s="96"/>
      <c r="E48" s="96"/>
      <c r="F48" s="96"/>
      <c r="G48" s="96"/>
      <c r="H48" s="96"/>
    </row>
    <row r="49" spans="1:8" x14ac:dyDescent="0.25">
      <c r="A49" s="96"/>
      <c r="B49" s="96"/>
      <c r="C49" s="96"/>
      <c r="D49" s="96"/>
      <c r="E49" s="96"/>
      <c r="F49" s="96"/>
      <c r="G49" s="96"/>
      <c r="H49" s="96"/>
    </row>
    <row r="50" spans="1:8" x14ac:dyDescent="0.25">
      <c r="A50" s="96"/>
      <c r="B50" s="96"/>
      <c r="C50" s="96"/>
      <c r="D50" s="96"/>
      <c r="E50" s="96"/>
      <c r="F50" s="96"/>
      <c r="G50" s="96"/>
      <c r="H50" s="96"/>
    </row>
    <row r="51" spans="1:8" x14ac:dyDescent="0.25">
      <c r="A51" s="96"/>
      <c r="B51" s="96"/>
      <c r="C51" s="96"/>
      <c r="D51" s="96"/>
      <c r="E51" s="96"/>
      <c r="F51" s="96"/>
      <c r="G51" s="96"/>
      <c r="H51" s="96"/>
    </row>
    <row r="52" spans="1:8" x14ac:dyDescent="0.25">
      <c r="A52" s="96"/>
      <c r="B52" s="96"/>
      <c r="C52" s="96"/>
      <c r="D52" s="96"/>
      <c r="E52" s="96"/>
      <c r="F52" s="96"/>
      <c r="G52" s="96"/>
      <c r="H52" s="96"/>
    </row>
    <row r="53" spans="1:8" x14ac:dyDescent="0.25">
      <c r="A53" s="96"/>
      <c r="B53" s="96"/>
      <c r="C53" s="96"/>
      <c r="D53" s="96"/>
      <c r="E53" s="96"/>
      <c r="F53" s="96"/>
      <c r="G53" s="96"/>
      <c r="H53" s="96"/>
    </row>
    <row r="54" spans="1:8" x14ac:dyDescent="0.25">
      <c r="A54" s="96"/>
      <c r="B54" s="96"/>
      <c r="C54" s="96"/>
      <c r="D54" s="96"/>
      <c r="E54" s="96"/>
      <c r="F54" s="96"/>
      <c r="G54" s="96"/>
      <c r="H54" s="96"/>
    </row>
    <row r="55" spans="1:8" x14ac:dyDescent="0.25">
      <c r="A55" s="96"/>
      <c r="B55" s="96"/>
      <c r="C55" s="96"/>
      <c r="D55" s="96"/>
      <c r="E55" s="96"/>
      <c r="F55" s="96"/>
      <c r="G55" s="96"/>
      <c r="H55" s="96"/>
    </row>
    <row r="56" spans="1:8" x14ac:dyDescent="0.25">
      <c r="A56" s="96"/>
      <c r="B56" s="96"/>
      <c r="C56" s="96"/>
      <c r="D56" s="96"/>
      <c r="E56" s="96"/>
      <c r="F56" s="96"/>
      <c r="G56" s="96"/>
      <c r="H56" s="96"/>
    </row>
  </sheetData>
  <mergeCells count="5">
    <mergeCell ref="B5:D5"/>
    <mergeCell ref="C4:D4"/>
    <mergeCell ref="C1:D1"/>
    <mergeCell ref="C2:D2"/>
    <mergeCell ref="C3:D3"/>
  </mergeCells>
  <pageMargins left="0.25" right="0.25" top="0.75" bottom="0.75" header="0.3" footer="0.3"/>
  <pageSetup paperSize="9" scale="8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G385"/>
  <sheetViews>
    <sheetView topLeftCell="A374" workbookViewId="0">
      <selection sqref="A1:G384"/>
    </sheetView>
  </sheetViews>
  <sheetFormatPr defaultRowHeight="15" x14ac:dyDescent="0.25"/>
  <cols>
    <col min="1" max="1" width="47.42578125" customWidth="1"/>
    <col min="2" max="2" width="22.7109375" customWidth="1"/>
    <col min="3" max="3" width="19.7109375" customWidth="1"/>
    <col min="4" max="4" width="19.85546875" customWidth="1"/>
    <col min="5" max="5" width="18.42578125" customWidth="1"/>
    <col min="6" max="6" width="18.7109375" customWidth="1"/>
    <col min="7" max="7" width="17.42578125" customWidth="1"/>
  </cols>
  <sheetData>
    <row r="2" spans="1:7" x14ac:dyDescent="0.25">
      <c r="A2" s="355" t="s">
        <v>134</v>
      </c>
      <c r="B2" s="355"/>
      <c r="C2" s="355"/>
      <c r="D2" s="355"/>
      <c r="E2" s="355"/>
      <c r="F2" s="355"/>
      <c r="G2" s="355"/>
    </row>
    <row r="3" spans="1:7" x14ac:dyDescent="0.25">
      <c r="A3" s="355" t="s">
        <v>213</v>
      </c>
      <c r="B3" s="355"/>
      <c r="C3" s="355"/>
      <c r="D3" s="355"/>
      <c r="E3" s="355"/>
      <c r="F3" s="355"/>
      <c r="G3" s="355"/>
    </row>
    <row r="4" spans="1:7" x14ac:dyDescent="0.25">
      <c r="A4" s="356" t="s">
        <v>135</v>
      </c>
      <c r="B4" s="356"/>
      <c r="C4" s="356"/>
      <c r="D4" s="356"/>
      <c r="E4" s="356"/>
      <c r="F4" s="356"/>
      <c r="G4" s="356"/>
    </row>
    <row r="5" spans="1:7" ht="22.5" customHeight="1" thickBot="1" x14ac:dyDescent="0.3"/>
    <row r="6" spans="1:7" ht="40.15" customHeight="1" thickBot="1" x14ac:dyDescent="0.3">
      <c r="A6" s="84" t="s">
        <v>137</v>
      </c>
      <c r="B6" s="85" t="s">
        <v>138</v>
      </c>
      <c r="C6" s="85" t="s">
        <v>186</v>
      </c>
      <c r="D6" s="85" t="s">
        <v>202</v>
      </c>
      <c r="E6" s="85" t="s">
        <v>184</v>
      </c>
      <c r="F6" s="85" t="s">
        <v>139</v>
      </c>
      <c r="G6" s="86" t="s">
        <v>140</v>
      </c>
    </row>
    <row r="7" spans="1:7" ht="15.6" customHeight="1" x14ac:dyDescent="0.25">
      <c r="A7" s="104" t="s">
        <v>11</v>
      </c>
      <c r="B7" s="104" t="s">
        <v>10</v>
      </c>
      <c r="C7" s="104" t="s">
        <v>9</v>
      </c>
      <c r="D7" s="104" t="s">
        <v>8</v>
      </c>
      <c r="E7" s="104" t="s">
        <v>7</v>
      </c>
      <c r="F7" s="105" t="s">
        <v>6</v>
      </c>
      <c r="G7" s="80" t="s">
        <v>20</v>
      </c>
    </row>
    <row r="8" spans="1:7" ht="29.45" customHeight="1" x14ac:dyDescent="0.25">
      <c r="A8" s="302" t="s">
        <v>190</v>
      </c>
      <c r="B8" s="304">
        <v>3273426.47</v>
      </c>
      <c r="C8" s="304">
        <v>5119429</v>
      </c>
      <c r="D8" s="304">
        <v>3482549.01</v>
      </c>
      <c r="E8" s="304">
        <v>2765177.81</v>
      </c>
      <c r="F8" s="305">
        <f>SUM(E8/B8*100)</f>
        <v>84.473496971508268</v>
      </c>
      <c r="G8" s="339">
        <f>SUM(E8/D8*100)</f>
        <v>79.400973311786942</v>
      </c>
    </row>
    <row r="9" spans="1:7" ht="35.450000000000003" customHeight="1" x14ac:dyDescent="0.25">
      <c r="A9" s="302" t="s">
        <v>24</v>
      </c>
      <c r="B9" s="304">
        <v>3273426.47</v>
      </c>
      <c r="C9" s="304">
        <v>5119429</v>
      </c>
      <c r="D9" s="304">
        <v>3482549.01</v>
      </c>
      <c r="E9" s="304">
        <v>2765177.81</v>
      </c>
      <c r="F9" s="305">
        <f t="shared" ref="F9:F67" si="0">SUM(E9/B9*100)</f>
        <v>84.473496971508268</v>
      </c>
      <c r="G9" s="339">
        <f t="shared" ref="G9:G72" si="1">SUM(E9/D9*100)</f>
        <v>79.400973311786942</v>
      </c>
    </row>
    <row r="10" spans="1:7" ht="36" customHeight="1" x14ac:dyDescent="0.25">
      <c r="A10" s="302" t="s">
        <v>25</v>
      </c>
      <c r="B10" s="304">
        <v>3273426.47</v>
      </c>
      <c r="C10" s="304">
        <v>5119429</v>
      </c>
      <c r="D10" s="304">
        <v>3482549.01</v>
      </c>
      <c r="E10" s="304">
        <v>2765177.81</v>
      </c>
      <c r="F10" s="305">
        <f t="shared" si="0"/>
        <v>84.473496971508268</v>
      </c>
      <c r="G10" s="339">
        <f t="shared" si="1"/>
        <v>79.400973311786942</v>
      </c>
    </row>
    <row r="11" spans="1:7" ht="33" customHeight="1" x14ac:dyDescent="0.25">
      <c r="A11" s="332" t="s">
        <v>60</v>
      </c>
      <c r="B11" s="333">
        <v>157640</v>
      </c>
      <c r="C11" s="333">
        <v>176840</v>
      </c>
      <c r="D11" s="333">
        <v>216900</v>
      </c>
      <c r="E11" s="333">
        <v>216900</v>
      </c>
      <c r="F11" s="337">
        <f t="shared" si="0"/>
        <v>137.59198173052525</v>
      </c>
      <c r="G11" s="340">
        <f t="shared" si="1"/>
        <v>100</v>
      </c>
    </row>
    <row r="12" spans="1:7" ht="31.15" customHeight="1" x14ac:dyDescent="0.25">
      <c r="A12" s="334" t="s">
        <v>61</v>
      </c>
      <c r="B12" s="335">
        <v>32640</v>
      </c>
      <c r="C12" s="335">
        <v>33840</v>
      </c>
      <c r="D12" s="335">
        <v>33600</v>
      </c>
      <c r="E12" s="335">
        <v>33600</v>
      </c>
      <c r="F12" s="338">
        <f t="shared" si="0"/>
        <v>102.94117647058823</v>
      </c>
      <c r="G12" s="341">
        <f t="shared" si="1"/>
        <v>100</v>
      </c>
    </row>
    <row r="13" spans="1:7" ht="21" customHeight="1" x14ac:dyDescent="0.25">
      <c r="A13" s="342" t="s">
        <v>59</v>
      </c>
      <c r="B13" s="343">
        <v>32640</v>
      </c>
      <c r="C13" s="343">
        <v>33840</v>
      </c>
      <c r="D13" s="343">
        <v>33600</v>
      </c>
      <c r="E13" s="343">
        <v>33600</v>
      </c>
      <c r="F13" s="344">
        <f t="shared" si="0"/>
        <v>102.94117647058823</v>
      </c>
      <c r="G13" s="94">
        <f t="shared" si="1"/>
        <v>100</v>
      </c>
    </row>
    <row r="14" spans="1:7" ht="15.6" customHeight="1" x14ac:dyDescent="0.25">
      <c r="A14" s="328" t="s">
        <v>1</v>
      </c>
      <c r="B14" s="329">
        <v>32640</v>
      </c>
      <c r="C14" s="329">
        <v>33840</v>
      </c>
      <c r="D14" s="329">
        <v>33600</v>
      </c>
      <c r="E14" s="329">
        <v>33600</v>
      </c>
      <c r="F14" s="305">
        <f t="shared" si="0"/>
        <v>102.94117647058823</v>
      </c>
      <c r="G14" s="339">
        <f t="shared" si="1"/>
        <v>100</v>
      </c>
    </row>
    <row r="15" spans="1:7" ht="18.600000000000001" customHeight="1" x14ac:dyDescent="0.25">
      <c r="A15" s="328" t="s">
        <v>31</v>
      </c>
      <c r="B15" s="329">
        <v>31785.919999999998</v>
      </c>
      <c r="C15" s="329">
        <v>32840</v>
      </c>
      <c r="D15" s="329">
        <v>32215</v>
      </c>
      <c r="E15" s="329">
        <v>32215</v>
      </c>
      <c r="F15" s="305">
        <f t="shared" si="0"/>
        <v>101.34990587027212</v>
      </c>
      <c r="G15" s="339">
        <f t="shared" si="1"/>
        <v>100</v>
      </c>
    </row>
    <row r="16" spans="1:7" ht="19.899999999999999" customHeight="1" x14ac:dyDescent="0.25">
      <c r="A16" s="328" t="s">
        <v>62</v>
      </c>
      <c r="B16" s="329">
        <v>2498.73</v>
      </c>
      <c r="C16" s="329">
        <v>2000</v>
      </c>
      <c r="D16" s="329">
        <v>3000</v>
      </c>
      <c r="E16" s="329">
        <v>3000</v>
      </c>
      <c r="F16" s="305">
        <f t="shared" si="0"/>
        <v>120.06099098341959</v>
      </c>
      <c r="G16" s="339">
        <f t="shared" si="1"/>
        <v>100</v>
      </c>
    </row>
    <row r="17" spans="1:7" ht="15.6" customHeight="1" x14ac:dyDescent="0.25">
      <c r="A17" s="302" t="s">
        <v>63</v>
      </c>
      <c r="B17" s="303">
        <v>698.73</v>
      </c>
      <c r="C17" s="302"/>
      <c r="D17" s="302"/>
      <c r="E17" s="304">
        <v>1210.8</v>
      </c>
      <c r="F17" s="305">
        <f t="shared" si="0"/>
        <v>173.28581855652396</v>
      </c>
      <c r="G17" s="339">
        <v>0</v>
      </c>
    </row>
    <row r="18" spans="1:7" x14ac:dyDescent="0.25">
      <c r="A18" s="302" t="s">
        <v>64</v>
      </c>
      <c r="B18" s="303">
        <v>165</v>
      </c>
      <c r="C18" s="302"/>
      <c r="D18" s="302"/>
      <c r="E18" s="303">
        <v>145.19999999999999</v>
      </c>
      <c r="F18" s="305">
        <f t="shared" si="0"/>
        <v>87.999999999999986</v>
      </c>
      <c r="G18" s="339">
        <v>0</v>
      </c>
    </row>
    <row r="19" spans="1:7" ht="15" customHeight="1" x14ac:dyDescent="0.25">
      <c r="A19" s="302" t="s">
        <v>65</v>
      </c>
      <c r="B19" s="304">
        <v>1635</v>
      </c>
      <c r="C19" s="302"/>
      <c r="D19" s="302"/>
      <c r="E19" s="304">
        <v>1644</v>
      </c>
      <c r="F19" s="305">
        <f t="shared" si="0"/>
        <v>100.55045871559633</v>
      </c>
      <c r="G19" s="339">
        <v>0</v>
      </c>
    </row>
    <row r="20" spans="1:7" ht="18.600000000000001" customHeight="1" x14ac:dyDescent="0.25">
      <c r="A20" s="328" t="s">
        <v>66</v>
      </c>
      <c r="B20" s="329">
        <v>11800</v>
      </c>
      <c r="C20" s="329">
        <v>10800</v>
      </c>
      <c r="D20" s="329">
        <v>9915</v>
      </c>
      <c r="E20" s="329">
        <v>9915</v>
      </c>
      <c r="F20" s="305">
        <f t="shared" si="0"/>
        <v>84.025423728813564</v>
      </c>
      <c r="G20" s="339">
        <f t="shared" si="1"/>
        <v>100</v>
      </c>
    </row>
    <row r="21" spans="1:7" ht="21" customHeight="1" x14ac:dyDescent="0.25">
      <c r="A21" s="302" t="s">
        <v>67</v>
      </c>
      <c r="B21" s="304">
        <v>9609.39</v>
      </c>
      <c r="C21" s="302"/>
      <c r="D21" s="302"/>
      <c r="E21" s="304">
        <v>8084.69</v>
      </c>
      <c r="F21" s="305">
        <f t="shared" si="0"/>
        <v>84.133228019676594</v>
      </c>
      <c r="G21" s="339">
        <v>0</v>
      </c>
    </row>
    <row r="22" spans="1:7" ht="24" customHeight="1" x14ac:dyDescent="0.25">
      <c r="A22" s="302" t="s">
        <v>68</v>
      </c>
      <c r="B22" s="302"/>
      <c r="C22" s="302"/>
      <c r="D22" s="302"/>
      <c r="E22" s="303">
        <v>160</v>
      </c>
      <c r="F22" s="305">
        <v>0</v>
      </c>
      <c r="G22" s="339">
        <v>0</v>
      </c>
    </row>
    <row r="23" spans="1:7" ht="29.25" customHeight="1" x14ac:dyDescent="0.25">
      <c r="A23" s="302" t="s">
        <v>69</v>
      </c>
      <c r="B23" s="303">
        <v>889.26</v>
      </c>
      <c r="C23" s="302"/>
      <c r="D23" s="302"/>
      <c r="E23" s="304">
        <v>1083.06</v>
      </c>
      <c r="F23" s="305">
        <f t="shared" si="0"/>
        <v>121.79340125497605</v>
      </c>
      <c r="G23" s="339">
        <v>0</v>
      </c>
    </row>
    <row r="24" spans="1:7" ht="19.149999999999999" customHeight="1" x14ac:dyDescent="0.25">
      <c r="A24" s="302" t="s">
        <v>70</v>
      </c>
      <c r="B24" s="304">
        <v>1301.3499999999999</v>
      </c>
      <c r="C24" s="302"/>
      <c r="D24" s="302"/>
      <c r="E24" s="302"/>
      <c r="F24" s="305">
        <f t="shared" si="0"/>
        <v>0</v>
      </c>
      <c r="G24" s="339">
        <v>0</v>
      </c>
    </row>
    <row r="25" spans="1:7" ht="16.899999999999999" customHeight="1" x14ac:dyDescent="0.25">
      <c r="A25" s="302" t="s">
        <v>91</v>
      </c>
      <c r="B25" s="302"/>
      <c r="C25" s="302"/>
      <c r="D25" s="302"/>
      <c r="E25" s="303">
        <v>587.25</v>
      </c>
      <c r="F25" s="305">
        <v>0</v>
      </c>
      <c r="G25" s="339">
        <v>0</v>
      </c>
    </row>
    <row r="26" spans="1:7" ht="18" customHeight="1" x14ac:dyDescent="0.25">
      <c r="A26" s="328" t="s">
        <v>71</v>
      </c>
      <c r="B26" s="329">
        <v>14245.92</v>
      </c>
      <c r="C26" s="329">
        <v>17040</v>
      </c>
      <c r="D26" s="329">
        <v>16000</v>
      </c>
      <c r="E26" s="329">
        <v>16000</v>
      </c>
      <c r="F26" s="305">
        <f t="shared" si="0"/>
        <v>112.31285869919247</v>
      </c>
      <c r="G26" s="339">
        <f t="shared" si="1"/>
        <v>100</v>
      </c>
    </row>
    <row r="27" spans="1:7" x14ac:dyDescent="0.25">
      <c r="A27" s="302" t="s">
        <v>72</v>
      </c>
      <c r="B27" s="304">
        <v>1980.78</v>
      </c>
      <c r="C27" s="302"/>
      <c r="D27" s="302"/>
      <c r="E27" s="304">
        <v>2091.67</v>
      </c>
      <c r="F27" s="305">
        <f t="shared" si="0"/>
        <v>105.59829965973</v>
      </c>
      <c r="G27" s="339">
        <v>0</v>
      </c>
    </row>
    <row r="28" spans="1:7" x14ac:dyDescent="0.25">
      <c r="A28" s="302" t="s">
        <v>73</v>
      </c>
      <c r="B28" s="304">
        <v>1630.18</v>
      </c>
      <c r="C28" s="302"/>
      <c r="D28" s="302"/>
      <c r="E28" s="304">
        <v>1202.6500000000001</v>
      </c>
      <c r="F28" s="305">
        <f t="shared" si="0"/>
        <v>73.77406176005104</v>
      </c>
      <c r="G28" s="339">
        <v>0</v>
      </c>
    </row>
    <row r="29" spans="1:7" x14ac:dyDescent="0.25">
      <c r="A29" s="302" t="s">
        <v>74</v>
      </c>
      <c r="B29" s="303">
        <v>863.67</v>
      </c>
      <c r="C29" s="302"/>
      <c r="D29" s="302"/>
      <c r="E29" s="304">
        <v>1622.97</v>
      </c>
      <c r="F29" s="305">
        <f t="shared" si="0"/>
        <v>187.91552329014556</v>
      </c>
      <c r="G29" s="339">
        <v>0</v>
      </c>
    </row>
    <row r="30" spans="1:7" x14ac:dyDescent="0.25">
      <c r="A30" s="302" t="s">
        <v>75</v>
      </c>
      <c r="B30" s="304">
        <v>5508.8</v>
      </c>
      <c r="C30" s="302"/>
      <c r="D30" s="302"/>
      <c r="E30" s="304">
        <v>6350.97</v>
      </c>
      <c r="F30" s="305">
        <f t="shared" si="0"/>
        <v>115.28772146383967</v>
      </c>
      <c r="G30" s="339">
        <v>0</v>
      </c>
    </row>
    <row r="31" spans="1:7" x14ac:dyDescent="0.25">
      <c r="A31" s="302" t="s">
        <v>77</v>
      </c>
      <c r="B31" s="304">
        <v>1290.45</v>
      </c>
      <c r="C31" s="302"/>
      <c r="D31" s="302"/>
      <c r="E31" s="304">
        <v>1704.23</v>
      </c>
      <c r="F31" s="305">
        <f t="shared" si="0"/>
        <v>132.06478360261923</v>
      </c>
      <c r="G31" s="339">
        <v>0</v>
      </c>
    </row>
    <row r="32" spans="1:7" x14ac:dyDescent="0.25">
      <c r="A32" s="302" t="s">
        <v>78</v>
      </c>
      <c r="B32" s="304">
        <v>1579.76</v>
      </c>
      <c r="C32" s="302"/>
      <c r="D32" s="302"/>
      <c r="E32" s="304">
        <v>1694.52</v>
      </c>
      <c r="F32" s="305">
        <f t="shared" si="0"/>
        <v>107.26439459158352</v>
      </c>
      <c r="G32" s="339">
        <v>0</v>
      </c>
    </row>
    <row r="33" spans="1:7" x14ac:dyDescent="0.25">
      <c r="A33" s="302" t="s">
        <v>79</v>
      </c>
      <c r="B33" s="304">
        <v>1392.28</v>
      </c>
      <c r="C33" s="302"/>
      <c r="D33" s="302"/>
      <c r="E33" s="304">
        <v>1332.99</v>
      </c>
      <c r="F33" s="305">
        <f t="shared" si="0"/>
        <v>95.741517510845526</v>
      </c>
      <c r="G33" s="339">
        <v>0</v>
      </c>
    </row>
    <row r="34" spans="1:7" x14ac:dyDescent="0.25">
      <c r="A34" s="328" t="s">
        <v>80</v>
      </c>
      <c r="B34" s="329">
        <v>3241.27</v>
      </c>
      <c r="C34" s="329">
        <v>3000</v>
      </c>
      <c r="D34" s="329">
        <v>3300</v>
      </c>
      <c r="E34" s="329">
        <v>3300</v>
      </c>
      <c r="F34" s="305">
        <f t="shared" si="0"/>
        <v>101.81194408364622</v>
      </c>
      <c r="G34" s="339">
        <f t="shared" si="1"/>
        <v>100</v>
      </c>
    </row>
    <row r="35" spans="1:7" x14ac:dyDescent="0.25">
      <c r="A35" s="302" t="s">
        <v>81</v>
      </c>
      <c r="B35" s="303">
        <v>991.89</v>
      </c>
      <c r="C35" s="302"/>
      <c r="D35" s="302"/>
      <c r="E35" s="303">
        <v>751.51</v>
      </c>
      <c r="F35" s="305">
        <f t="shared" si="0"/>
        <v>75.765457863271124</v>
      </c>
      <c r="G35" s="339">
        <v>0</v>
      </c>
    </row>
    <row r="36" spans="1:7" x14ac:dyDescent="0.25">
      <c r="A36" s="302" t="s">
        <v>106</v>
      </c>
      <c r="B36" s="302"/>
      <c r="C36" s="302"/>
      <c r="D36" s="302"/>
      <c r="E36" s="303">
        <v>204.13</v>
      </c>
      <c r="F36" s="305">
        <v>0</v>
      </c>
      <c r="G36" s="339">
        <v>0</v>
      </c>
    </row>
    <row r="37" spans="1:7" x14ac:dyDescent="0.25">
      <c r="A37" s="302" t="s">
        <v>82</v>
      </c>
      <c r="B37" s="303">
        <v>185</v>
      </c>
      <c r="C37" s="302"/>
      <c r="D37" s="302"/>
      <c r="E37" s="303">
        <v>213</v>
      </c>
      <c r="F37" s="305">
        <f t="shared" si="0"/>
        <v>115.13513513513513</v>
      </c>
      <c r="G37" s="339">
        <v>0</v>
      </c>
    </row>
    <row r="38" spans="1:7" x14ac:dyDescent="0.25">
      <c r="A38" s="302" t="s">
        <v>83</v>
      </c>
      <c r="B38" s="303">
        <v>149</v>
      </c>
      <c r="C38" s="302"/>
      <c r="D38" s="302"/>
      <c r="E38" s="303">
        <v>63.72</v>
      </c>
      <c r="F38" s="305">
        <f t="shared" si="0"/>
        <v>42.765100671140935</v>
      </c>
      <c r="G38" s="339">
        <v>0</v>
      </c>
    </row>
    <row r="39" spans="1:7" x14ac:dyDescent="0.25">
      <c r="A39" s="302" t="s">
        <v>84</v>
      </c>
      <c r="B39" s="304">
        <v>1915.38</v>
      </c>
      <c r="C39" s="302"/>
      <c r="D39" s="302"/>
      <c r="E39" s="304">
        <v>2067.64</v>
      </c>
      <c r="F39" s="305">
        <f t="shared" si="0"/>
        <v>107.94933642410382</v>
      </c>
      <c r="G39" s="339">
        <v>0</v>
      </c>
    </row>
    <row r="40" spans="1:7" x14ac:dyDescent="0.25">
      <c r="A40" s="328" t="s">
        <v>32</v>
      </c>
      <c r="B40" s="330">
        <v>854.08</v>
      </c>
      <c r="C40" s="329">
        <v>1000</v>
      </c>
      <c r="D40" s="329">
        <v>1385</v>
      </c>
      <c r="E40" s="329">
        <v>1385</v>
      </c>
      <c r="F40" s="305">
        <f t="shared" si="0"/>
        <v>162.16279505432743</v>
      </c>
      <c r="G40" s="339">
        <f t="shared" si="1"/>
        <v>100</v>
      </c>
    </row>
    <row r="41" spans="1:7" x14ac:dyDescent="0.25">
      <c r="A41" s="328" t="s">
        <v>85</v>
      </c>
      <c r="B41" s="330">
        <v>854.08</v>
      </c>
      <c r="C41" s="329">
        <v>1000</v>
      </c>
      <c r="D41" s="329">
        <v>1385</v>
      </c>
      <c r="E41" s="329">
        <v>1385</v>
      </c>
      <c r="F41" s="305">
        <f t="shared" si="0"/>
        <v>162.16279505432743</v>
      </c>
      <c r="G41" s="339">
        <f t="shared" si="1"/>
        <v>100</v>
      </c>
    </row>
    <row r="42" spans="1:7" x14ac:dyDescent="0.25">
      <c r="A42" s="302" t="s">
        <v>86</v>
      </c>
      <c r="B42" s="303">
        <v>843.81</v>
      </c>
      <c r="C42" s="302"/>
      <c r="D42" s="302"/>
      <c r="E42" s="304">
        <v>1385</v>
      </c>
      <c r="F42" s="305">
        <f t="shared" si="0"/>
        <v>164.13647622095021</v>
      </c>
      <c r="G42" s="339">
        <v>0</v>
      </c>
    </row>
    <row r="43" spans="1:7" ht="30" customHeight="1" x14ac:dyDescent="0.25">
      <c r="A43" s="302" t="s">
        <v>87</v>
      </c>
      <c r="B43" s="303">
        <v>10.27</v>
      </c>
      <c r="C43" s="302"/>
      <c r="D43" s="302"/>
      <c r="E43" s="302"/>
      <c r="F43" s="305">
        <f t="shared" si="0"/>
        <v>0</v>
      </c>
      <c r="G43" s="339">
        <v>0</v>
      </c>
    </row>
    <row r="44" spans="1:7" ht="26.25" x14ac:dyDescent="0.25">
      <c r="A44" s="334" t="s">
        <v>88</v>
      </c>
      <c r="B44" s="335">
        <v>122000</v>
      </c>
      <c r="C44" s="335">
        <v>140000</v>
      </c>
      <c r="D44" s="335">
        <v>135000</v>
      </c>
      <c r="E44" s="335">
        <v>135000</v>
      </c>
      <c r="F44" s="338">
        <f t="shared" si="0"/>
        <v>110.65573770491804</v>
      </c>
      <c r="G44" s="341">
        <f t="shared" si="1"/>
        <v>100</v>
      </c>
    </row>
    <row r="45" spans="1:7" ht="22.5" customHeight="1" x14ac:dyDescent="0.25">
      <c r="A45" s="342" t="s">
        <v>59</v>
      </c>
      <c r="B45" s="343">
        <v>122000</v>
      </c>
      <c r="C45" s="343">
        <v>140000</v>
      </c>
      <c r="D45" s="343">
        <v>135000</v>
      </c>
      <c r="E45" s="343">
        <v>135000</v>
      </c>
      <c r="F45" s="344">
        <f t="shared" si="0"/>
        <v>110.65573770491804</v>
      </c>
      <c r="G45" s="94">
        <f t="shared" si="1"/>
        <v>100</v>
      </c>
    </row>
    <row r="46" spans="1:7" x14ac:dyDescent="0.25">
      <c r="A46" s="328" t="s">
        <v>1</v>
      </c>
      <c r="B46" s="329">
        <v>122000</v>
      </c>
      <c r="C46" s="329">
        <v>140000</v>
      </c>
      <c r="D46" s="329">
        <v>135000</v>
      </c>
      <c r="E46" s="329">
        <v>135000</v>
      </c>
      <c r="F46" s="305">
        <f t="shared" si="0"/>
        <v>110.65573770491804</v>
      </c>
      <c r="G46" s="339">
        <f t="shared" si="1"/>
        <v>100</v>
      </c>
    </row>
    <row r="47" spans="1:7" x14ac:dyDescent="0.25">
      <c r="A47" s="328" t="s">
        <v>31</v>
      </c>
      <c r="B47" s="329">
        <v>122000</v>
      </c>
      <c r="C47" s="329">
        <v>140000</v>
      </c>
      <c r="D47" s="329">
        <v>135000</v>
      </c>
      <c r="E47" s="329">
        <v>135000</v>
      </c>
      <c r="F47" s="305">
        <f t="shared" si="0"/>
        <v>110.65573770491804</v>
      </c>
      <c r="G47" s="339">
        <f t="shared" si="1"/>
        <v>100</v>
      </c>
    </row>
    <row r="48" spans="1:7" x14ac:dyDescent="0.25">
      <c r="A48" s="328" t="s">
        <v>62</v>
      </c>
      <c r="B48" s="329">
        <v>30000</v>
      </c>
      <c r="C48" s="329">
        <v>30000</v>
      </c>
      <c r="D48" s="329">
        <v>32700</v>
      </c>
      <c r="E48" s="329">
        <v>32700</v>
      </c>
      <c r="F48" s="305">
        <f t="shared" si="0"/>
        <v>109.00000000000001</v>
      </c>
      <c r="G48" s="339">
        <f t="shared" si="1"/>
        <v>100</v>
      </c>
    </row>
    <row r="49" spans="1:7" ht="26.25" x14ac:dyDescent="0.25">
      <c r="A49" s="302" t="s">
        <v>89</v>
      </c>
      <c r="B49" s="304">
        <v>30000</v>
      </c>
      <c r="C49" s="302"/>
      <c r="D49" s="302"/>
      <c r="E49" s="304">
        <v>32700</v>
      </c>
      <c r="F49" s="305">
        <f t="shared" si="0"/>
        <v>109.00000000000001</v>
      </c>
      <c r="G49" s="339">
        <v>0</v>
      </c>
    </row>
    <row r="50" spans="1:7" x14ac:dyDescent="0.25">
      <c r="A50" s="328" t="s">
        <v>66</v>
      </c>
      <c r="B50" s="329">
        <v>38600</v>
      </c>
      <c r="C50" s="329">
        <v>55000</v>
      </c>
      <c r="D50" s="329">
        <v>39700</v>
      </c>
      <c r="E50" s="329">
        <v>39700</v>
      </c>
      <c r="F50" s="305">
        <f t="shared" si="0"/>
        <v>102.8497409326425</v>
      </c>
      <c r="G50" s="339">
        <f t="shared" si="1"/>
        <v>100</v>
      </c>
    </row>
    <row r="51" spans="1:7" x14ac:dyDescent="0.25">
      <c r="A51" s="302" t="s">
        <v>67</v>
      </c>
      <c r="B51" s="303">
        <v>498.57</v>
      </c>
      <c r="C51" s="302"/>
      <c r="D51" s="302"/>
      <c r="E51" s="303">
        <v>485.85</v>
      </c>
      <c r="F51" s="305">
        <f t="shared" si="0"/>
        <v>97.448703291413452</v>
      </c>
      <c r="G51" s="339">
        <v>0</v>
      </c>
    </row>
    <row r="52" spans="1:7" x14ac:dyDescent="0.25">
      <c r="A52" s="302" t="s">
        <v>90</v>
      </c>
      <c r="B52" s="304">
        <v>6553.07</v>
      </c>
      <c r="C52" s="302"/>
      <c r="D52" s="302"/>
      <c r="E52" s="304">
        <v>7252.73</v>
      </c>
      <c r="F52" s="305">
        <f t="shared" si="0"/>
        <v>110.6768278074246</v>
      </c>
      <c r="G52" s="339">
        <v>0</v>
      </c>
    </row>
    <row r="53" spans="1:7" x14ac:dyDescent="0.25">
      <c r="A53" s="302" t="s">
        <v>68</v>
      </c>
      <c r="B53" s="304">
        <v>31548.36</v>
      </c>
      <c r="C53" s="302"/>
      <c r="D53" s="302"/>
      <c r="E53" s="304">
        <v>31961.42</v>
      </c>
      <c r="F53" s="305">
        <f t="shared" si="0"/>
        <v>101.30929151309292</v>
      </c>
      <c r="G53" s="339">
        <v>0</v>
      </c>
    </row>
    <row r="54" spans="1:7" x14ac:dyDescent="0.25">
      <c r="A54" s="328" t="s">
        <v>71</v>
      </c>
      <c r="B54" s="329">
        <v>53400</v>
      </c>
      <c r="C54" s="329">
        <v>55000</v>
      </c>
      <c r="D54" s="329">
        <v>62600</v>
      </c>
      <c r="E54" s="329">
        <v>62600</v>
      </c>
      <c r="F54" s="305">
        <f t="shared" si="0"/>
        <v>117.22846441947566</v>
      </c>
      <c r="G54" s="339">
        <f t="shared" si="1"/>
        <v>100</v>
      </c>
    </row>
    <row r="55" spans="1:7" x14ac:dyDescent="0.25">
      <c r="A55" s="302" t="s">
        <v>73</v>
      </c>
      <c r="B55" s="304">
        <v>1841.02</v>
      </c>
      <c r="C55" s="302"/>
      <c r="D55" s="302"/>
      <c r="E55" s="304">
        <v>1316.25</v>
      </c>
      <c r="F55" s="305">
        <f t="shared" si="0"/>
        <v>71.49569260518625</v>
      </c>
      <c r="G55" s="339">
        <v>0</v>
      </c>
    </row>
    <row r="56" spans="1:7" x14ac:dyDescent="0.25">
      <c r="A56" s="302" t="s">
        <v>75</v>
      </c>
      <c r="B56" s="303">
        <v>893.15</v>
      </c>
      <c r="C56" s="302"/>
      <c r="D56" s="302"/>
      <c r="E56" s="304">
        <v>1335</v>
      </c>
      <c r="F56" s="305">
        <f t="shared" si="0"/>
        <v>149.47097352068522</v>
      </c>
      <c r="G56" s="339">
        <v>0</v>
      </c>
    </row>
    <row r="57" spans="1:7" x14ac:dyDescent="0.25">
      <c r="A57" s="302" t="s">
        <v>92</v>
      </c>
      <c r="B57" s="304">
        <v>41006.92</v>
      </c>
      <c r="C57" s="302"/>
      <c r="D57" s="302"/>
      <c r="E57" s="304">
        <v>48216.3</v>
      </c>
      <c r="F57" s="305">
        <f t="shared" si="0"/>
        <v>117.58088634796276</v>
      </c>
      <c r="G57" s="339">
        <v>0</v>
      </c>
    </row>
    <row r="58" spans="1:7" x14ac:dyDescent="0.25">
      <c r="A58" s="302" t="s">
        <v>76</v>
      </c>
      <c r="B58" s="304">
        <v>4364.3100000000004</v>
      </c>
      <c r="C58" s="302"/>
      <c r="D58" s="302"/>
      <c r="E58" s="304">
        <v>3701.77</v>
      </c>
      <c r="F58" s="305">
        <f t="shared" si="0"/>
        <v>84.819135212668201</v>
      </c>
      <c r="G58" s="339">
        <v>0</v>
      </c>
    </row>
    <row r="59" spans="1:7" x14ac:dyDescent="0.25">
      <c r="A59" s="302" t="s">
        <v>77</v>
      </c>
      <c r="B59" s="304">
        <v>4044.3</v>
      </c>
      <c r="C59" s="302"/>
      <c r="D59" s="302"/>
      <c r="E59" s="304">
        <v>4328.72</v>
      </c>
      <c r="F59" s="305">
        <f t="shared" si="0"/>
        <v>107.03261380214128</v>
      </c>
      <c r="G59" s="339">
        <v>0</v>
      </c>
    </row>
    <row r="60" spans="1:7" x14ac:dyDescent="0.25">
      <c r="A60" s="302" t="s">
        <v>79</v>
      </c>
      <c r="B60" s="304">
        <v>1250.3</v>
      </c>
      <c r="C60" s="302"/>
      <c r="D60" s="302"/>
      <c r="E60" s="304">
        <v>3701.96</v>
      </c>
      <c r="F60" s="305">
        <f t="shared" si="0"/>
        <v>296.08573942253861</v>
      </c>
      <c r="G60" s="339">
        <v>0</v>
      </c>
    </row>
    <row r="61" spans="1:7" x14ac:dyDescent="0.25">
      <c r="A61" s="334" t="s">
        <v>93</v>
      </c>
      <c r="B61" s="335">
        <v>3000</v>
      </c>
      <c r="C61" s="335">
        <v>3000</v>
      </c>
      <c r="D61" s="335">
        <v>3000</v>
      </c>
      <c r="E61" s="335">
        <v>3000</v>
      </c>
      <c r="F61" s="338">
        <f t="shared" si="0"/>
        <v>100</v>
      </c>
      <c r="G61" s="341">
        <f t="shared" si="1"/>
        <v>100</v>
      </c>
    </row>
    <row r="62" spans="1:7" x14ac:dyDescent="0.25">
      <c r="A62" s="342" t="s">
        <v>59</v>
      </c>
      <c r="B62" s="343">
        <v>3000</v>
      </c>
      <c r="C62" s="343">
        <v>3000</v>
      </c>
      <c r="D62" s="343">
        <v>3000</v>
      </c>
      <c r="E62" s="343">
        <v>3000</v>
      </c>
      <c r="F62" s="344">
        <f t="shared" si="0"/>
        <v>100</v>
      </c>
      <c r="G62" s="94">
        <f t="shared" si="1"/>
        <v>100</v>
      </c>
    </row>
    <row r="63" spans="1:7" x14ac:dyDescent="0.25">
      <c r="A63" s="328" t="s">
        <v>1</v>
      </c>
      <c r="B63" s="329">
        <v>3000</v>
      </c>
      <c r="C63" s="329">
        <v>3000</v>
      </c>
      <c r="D63" s="329">
        <v>3000</v>
      </c>
      <c r="E63" s="329">
        <v>3000</v>
      </c>
      <c r="F63" s="305">
        <f t="shared" si="0"/>
        <v>100</v>
      </c>
      <c r="G63" s="339">
        <f t="shared" si="1"/>
        <v>100</v>
      </c>
    </row>
    <row r="64" spans="1:7" x14ac:dyDescent="0.25">
      <c r="A64" s="328" t="s">
        <v>31</v>
      </c>
      <c r="B64" s="329">
        <v>3000</v>
      </c>
      <c r="C64" s="329">
        <v>3000</v>
      </c>
      <c r="D64" s="329">
        <v>3000</v>
      </c>
      <c r="E64" s="329">
        <v>3000</v>
      </c>
      <c r="F64" s="305">
        <f t="shared" si="0"/>
        <v>100</v>
      </c>
      <c r="G64" s="339">
        <f t="shared" si="1"/>
        <v>100</v>
      </c>
    </row>
    <row r="65" spans="1:7" ht="24" customHeight="1" x14ac:dyDescent="0.25">
      <c r="A65" s="328" t="s">
        <v>71</v>
      </c>
      <c r="B65" s="329">
        <v>3000</v>
      </c>
      <c r="C65" s="329">
        <v>3000</v>
      </c>
      <c r="D65" s="329">
        <v>3000</v>
      </c>
      <c r="E65" s="329">
        <v>3000</v>
      </c>
      <c r="F65" s="305">
        <f t="shared" si="0"/>
        <v>100</v>
      </c>
      <c r="G65" s="339">
        <f t="shared" si="1"/>
        <v>100</v>
      </c>
    </row>
    <row r="66" spans="1:7" x14ac:dyDescent="0.25">
      <c r="A66" s="302" t="s">
        <v>73</v>
      </c>
      <c r="B66" s="303">
        <v>135</v>
      </c>
      <c r="C66" s="302"/>
      <c r="D66" s="302"/>
      <c r="E66" s="304">
        <v>1232.51</v>
      </c>
      <c r="F66" s="305">
        <f t="shared" si="0"/>
        <v>912.97037037037046</v>
      </c>
      <c r="G66" s="339">
        <v>0</v>
      </c>
    </row>
    <row r="67" spans="1:7" ht="23.25" customHeight="1" x14ac:dyDescent="0.25">
      <c r="A67" s="302" t="s">
        <v>77</v>
      </c>
      <c r="B67" s="304">
        <v>2865</v>
      </c>
      <c r="C67" s="302"/>
      <c r="D67" s="302"/>
      <c r="E67" s="304">
        <v>1767.49</v>
      </c>
      <c r="F67" s="305">
        <f t="shared" si="0"/>
        <v>61.69249563699826</v>
      </c>
      <c r="G67" s="339">
        <v>0</v>
      </c>
    </row>
    <row r="68" spans="1:7" ht="26.25" x14ac:dyDescent="0.25">
      <c r="A68" s="334" t="s">
        <v>94</v>
      </c>
      <c r="B68" s="334"/>
      <c r="C68" s="334"/>
      <c r="D68" s="335">
        <v>45300</v>
      </c>
      <c r="E68" s="335">
        <v>45300</v>
      </c>
      <c r="F68" s="338">
        <v>0</v>
      </c>
      <c r="G68" s="341">
        <f t="shared" si="1"/>
        <v>100</v>
      </c>
    </row>
    <row r="69" spans="1:7" x14ac:dyDescent="0.25">
      <c r="A69" s="342" t="s">
        <v>59</v>
      </c>
      <c r="B69" s="342"/>
      <c r="C69" s="342"/>
      <c r="D69" s="343">
        <v>45300</v>
      </c>
      <c r="E69" s="343">
        <v>45300</v>
      </c>
      <c r="F69" s="344">
        <v>0</v>
      </c>
      <c r="G69" s="94">
        <f t="shared" si="1"/>
        <v>100</v>
      </c>
    </row>
    <row r="70" spans="1:7" x14ac:dyDescent="0.25">
      <c r="A70" s="328" t="s">
        <v>2</v>
      </c>
      <c r="B70" s="328"/>
      <c r="C70" s="328"/>
      <c r="D70" s="329">
        <v>45300</v>
      </c>
      <c r="E70" s="329">
        <v>45300</v>
      </c>
      <c r="F70" s="305">
        <v>0</v>
      </c>
      <c r="G70" s="339">
        <f t="shared" si="1"/>
        <v>100</v>
      </c>
    </row>
    <row r="71" spans="1:7" ht="26.25" x14ac:dyDescent="0.25">
      <c r="A71" s="328" t="s">
        <v>38</v>
      </c>
      <c r="B71" s="328"/>
      <c r="C71" s="328"/>
      <c r="D71" s="329">
        <v>45300</v>
      </c>
      <c r="E71" s="329">
        <v>45300</v>
      </c>
      <c r="F71" s="305">
        <v>0</v>
      </c>
      <c r="G71" s="339">
        <f t="shared" si="1"/>
        <v>100</v>
      </c>
    </row>
    <row r="72" spans="1:7" x14ac:dyDescent="0.25">
      <c r="A72" s="328" t="s">
        <v>194</v>
      </c>
      <c r="B72" s="328"/>
      <c r="C72" s="328"/>
      <c r="D72" s="329">
        <v>45300</v>
      </c>
      <c r="E72" s="329">
        <v>45300</v>
      </c>
      <c r="F72" s="305">
        <v>0</v>
      </c>
      <c r="G72" s="339">
        <f t="shared" si="1"/>
        <v>100</v>
      </c>
    </row>
    <row r="73" spans="1:7" ht="32.25" customHeight="1" x14ac:dyDescent="0.25">
      <c r="A73" s="302" t="s">
        <v>195</v>
      </c>
      <c r="B73" s="302"/>
      <c r="C73" s="302"/>
      <c r="D73" s="302"/>
      <c r="E73" s="304">
        <v>45300</v>
      </c>
      <c r="F73" s="305">
        <v>0</v>
      </c>
      <c r="G73" s="339">
        <v>0</v>
      </c>
    </row>
    <row r="74" spans="1:7" ht="26.25" x14ac:dyDescent="0.25">
      <c r="A74" s="332" t="s">
        <v>97</v>
      </c>
      <c r="B74" s="333">
        <v>107938.91</v>
      </c>
      <c r="C74" s="333">
        <v>140020</v>
      </c>
      <c r="D74" s="333">
        <v>120020</v>
      </c>
      <c r="E74" s="333">
        <v>90484.04</v>
      </c>
      <c r="F74" s="337">
        <f t="shared" ref="F74:F136" si="2">SUM(E74/B74*100)</f>
        <v>83.828936201041856</v>
      </c>
      <c r="G74" s="340">
        <f t="shared" ref="G74:G134" si="3">SUM(E74/D74*100)</f>
        <v>75.390801533077806</v>
      </c>
    </row>
    <row r="75" spans="1:7" ht="23.25" customHeight="1" x14ac:dyDescent="0.25">
      <c r="A75" s="334" t="s">
        <v>98</v>
      </c>
      <c r="B75" s="335">
        <v>107938.91</v>
      </c>
      <c r="C75" s="335">
        <v>140020</v>
      </c>
      <c r="D75" s="335">
        <v>120020</v>
      </c>
      <c r="E75" s="335">
        <v>90484.04</v>
      </c>
      <c r="F75" s="338">
        <f t="shared" si="2"/>
        <v>83.828936201041856</v>
      </c>
      <c r="G75" s="341">
        <f t="shared" si="3"/>
        <v>75.390801533077806</v>
      </c>
    </row>
    <row r="76" spans="1:7" x14ac:dyDescent="0.25">
      <c r="A76" s="342" t="s">
        <v>51</v>
      </c>
      <c r="B76" s="343">
        <v>107938.91</v>
      </c>
      <c r="C76" s="343">
        <v>140020</v>
      </c>
      <c r="D76" s="343">
        <v>120020</v>
      </c>
      <c r="E76" s="343">
        <v>90484.04</v>
      </c>
      <c r="F76" s="344">
        <f t="shared" si="2"/>
        <v>83.828936201041856</v>
      </c>
      <c r="G76" s="94">
        <f t="shared" si="3"/>
        <v>75.390801533077806</v>
      </c>
    </row>
    <row r="77" spans="1:7" x14ac:dyDescent="0.25">
      <c r="A77" s="328" t="s">
        <v>1</v>
      </c>
      <c r="B77" s="329">
        <v>94159.96</v>
      </c>
      <c r="C77" s="329">
        <v>119620</v>
      </c>
      <c r="D77" s="329">
        <v>117820</v>
      </c>
      <c r="E77" s="329">
        <v>90270.89</v>
      </c>
      <c r="F77" s="305">
        <f t="shared" si="2"/>
        <v>95.869719995632948</v>
      </c>
      <c r="G77" s="339">
        <f t="shared" si="3"/>
        <v>76.617628585978608</v>
      </c>
    </row>
    <row r="78" spans="1:7" x14ac:dyDescent="0.25">
      <c r="A78" s="328" t="s">
        <v>30</v>
      </c>
      <c r="B78" s="329">
        <v>17545.939999999999</v>
      </c>
      <c r="C78" s="329">
        <v>22000</v>
      </c>
      <c r="D78" s="329">
        <v>22200</v>
      </c>
      <c r="E78" s="329">
        <v>18961.04</v>
      </c>
      <c r="F78" s="305">
        <f t="shared" si="2"/>
        <v>108.06511363882471</v>
      </c>
      <c r="G78" s="339">
        <f t="shared" si="3"/>
        <v>85.410090090090094</v>
      </c>
    </row>
    <row r="79" spans="1:7" x14ac:dyDescent="0.25">
      <c r="A79" s="328" t="s">
        <v>99</v>
      </c>
      <c r="B79" s="329">
        <v>14545.87</v>
      </c>
      <c r="C79" s="329">
        <v>17000</v>
      </c>
      <c r="D79" s="329">
        <v>18000</v>
      </c>
      <c r="E79" s="329">
        <v>15674.71</v>
      </c>
      <c r="F79" s="305">
        <f t="shared" si="2"/>
        <v>107.76055333919523</v>
      </c>
      <c r="G79" s="339">
        <f t="shared" si="3"/>
        <v>87.081722222222211</v>
      </c>
    </row>
    <row r="80" spans="1:7" x14ac:dyDescent="0.25">
      <c r="A80" s="302" t="s">
        <v>100</v>
      </c>
      <c r="B80" s="304">
        <v>14545.87</v>
      </c>
      <c r="C80" s="302"/>
      <c r="D80" s="302"/>
      <c r="E80" s="304">
        <v>15674.71</v>
      </c>
      <c r="F80" s="305">
        <f t="shared" si="2"/>
        <v>107.76055333919523</v>
      </c>
      <c r="G80" s="339">
        <v>0</v>
      </c>
    </row>
    <row r="81" spans="1:7" x14ac:dyDescent="0.25">
      <c r="A81" s="328" t="s">
        <v>101</v>
      </c>
      <c r="B81" s="330">
        <v>600</v>
      </c>
      <c r="C81" s="329">
        <v>2000</v>
      </c>
      <c r="D81" s="329">
        <v>1200</v>
      </c>
      <c r="E81" s="330">
        <v>700</v>
      </c>
      <c r="F81" s="305">
        <f t="shared" si="2"/>
        <v>116.66666666666667</v>
      </c>
      <c r="G81" s="339">
        <f t="shared" si="3"/>
        <v>58.333333333333336</v>
      </c>
    </row>
    <row r="82" spans="1:7" x14ac:dyDescent="0.25">
      <c r="A82" s="302" t="s">
        <v>102</v>
      </c>
      <c r="B82" s="303">
        <v>600</v>
      </c>
      <c r="C82" s="302"/>
      <c r="D82" s="302"/>
      <c r="E82" s="303">
        <v>700</v>
      </c>
      <c r="F82" s="305">
        <f t="shared" si="2"/>
        <v>116.66666666666667</v>
      </c>
      <c r="G82" s="339">
        <v>0</v>
      </c>
    </row>
    <row r="83" spans="1:7" ht="43.15" customHeight="1" x14ac:dyDescent="0.25">
      <c r="A83" s="328" t="s">
        <v>103</v>
      </c>
      <c r="B83" s="329">
        <v>2400.0700000000002</v>
      </c>
      <c r="C83" s="329">
        <v>3000</v>
      </c>
      <c r="D83" s="329">
        <v>3000</v>
      </c>
      <c r="E83" s="329">
        <v>2586.33</v>
      </c>
      <c r="F83" s="305">
        <f t="shared" si="2"/>
        <v>107.76060698229635</v>
      </c>
      <c r="G83" s="339">
        <f t="shared" si="3"/>
        <v>86.210999999999999</v>
      </c>
    </row>
    <row r="84" spans="1:7" ht="36" customHeight="1" x14ac:dyDescent="0.25">
      <c r="A84" s="302" t="s">
        <v>104</v>
      </c>
      <c r="B84" s="304">
        <v>2400.0700000000002</v>
      </c>
      <c r="C84" s="302"/>
      <c r="D84" s="302"/>
      <c r="E84" s="304">
        <v>2586.33</v>
      </c>
      <c r="F84" s="305">
        <f t="shared" si="2"/>
        <v>107.76060698229635</v>
      </c>
      <c r="G84" s="339">
        <v>0</v>
      </c>
    </row>
    <row r="85" spans="1:7" x14ac:dyDescent="0.25">
      <c r="A85" s="328" t="s">
        <v>31</v>
      </c>
      <c r="B85" s="329">
        <v>75287.91</v>
      </c>
      <c r="C85" s="329">
        <v>94120</v>
      </c>
      <c r="D85" s="329">
        <v>94620</v>
      </c>
      <c r="E85" s="329">
        <v>70565.240000000005</v>
      </c>
      <c r="F85" s="305">
        <f t="shared" si="2"/>
        <v>93.727186742200701</v>
      </c>
      <c r="G85" s="339">
        <f t="shared" si="3"/>
        <v>74.577510040160647</v>
      </c>
    </row>
    <row r="86" spans="1:7" ht="20.25" customHeight="1" x14ac:dyDescent="0.25">
      <c r="A86" s="328" t="s">
        <v>62</v>
      </c>
      <c r="B86" s="329">
        <v>10751.67</v>
      </c>
      <c r="C86" s="329">
        <v>10000</v>
      </c>
      <c r="D86" s="329">
        <v>16615</v>
      </c>
      <c r="E86" s="329">
        <v>13023.7</v>
      </c>
      <c r="F86" s="305">
        <f t="shared" si="2"/>
        <v>121.1318799777151</v>
      </c>
      <c r="G86" s="339">
        <f t="shared" si="3"/>
        <v>78.385194101715314</v>
      </c>
    </row>
    <row r="87" spans="1:7" x14ac:dyDescent="0.25">
      <c r="A87" s="302" t="s">
        <v>63</v>
      </c>
      <c r="B87" s="304">
        <v>5608.76</v>
      </c>
      <c r="C87" s="302"/>
      <c r="D87" s="302"/>
      <c r="E87" s="304">
        <v>6852.94</v>
      </c>
      <c r="F87" s="305">
        <f t="shared" si="2"/>
        <v>122.18279976322751</v>
      </c>
      <c r="G87" s="339">
        <v>0</v>
      </c>
    </row>
    <row r="88" spans="1:7" x14ac:dyDescent="0.25">
      <c r="A88" s="302" t="s">
        <v>64</v>
      </c>
      <c r="B88" s="303">
        <v>835</v>
      </c>
      <c r="C88" s="302"/>
      <c r="D88" s="302"/>
      <c r="E88" s="304">
        <v>1824.8</v>
      </c>
      <c r="F88" s="305">
        <f t="shared" si="2"/>
        <v>218.5389221556886</v>
      </c>
      <c r="G88" s="339">
        <v>0</v>
      </c>
    </row>
    <row r="89" spans="1:7" x14ac:dyDescent="0.25">
      <c r="A89" s="302" t="s">
        <v>65</v>
      </c>
      <c r="B89" s="304">
        <v>4307.91</v>
      </c>
      <c r="C89" s="302"/>
      <c r="D89" s="302"/>
      <c r="E89" s="304">
        <v>4345.96</v>
      </c>
      <c r="F89" s="305">
        <f t="shared" si="2"/>
        <v>100.88325893530738</v>
      </c>
      <c r="G89" s="339">
        <v>0</v>
      </c>
    </row>
    <row r="90" spans="1:7" x14ac:dyDescent="0.25">
      <c r="A90" s="328" t="s">
        <v>66</v>
      </c>
      <c r="B90" s="329">
        <v>46304.99</v>
      </c>
      <c r="C90" s="329">
        <v>43020</v>
      </c>
      <c r="D90" s="329">
        <v>58700</v>
      </c>
      <c r="E90" s="329">
        <v>46184.12</v>
      </c>
      <c r="F90" s="305">
        <f t="shared" si="2"/>
        <v>99.738969817291846</v>
      </c>
      <c r="G90" s="339">
        <f t="shared" si="3"/>
        <v>78.678228279386715</v>
      </c>
    </row>
    <row r="91" spans="1:7" x14ac:dyDescent="0.25">
      <c r="A91" s="302" t="s">
        <v>67</v>
      </c>
      <c r="B91" s="304">
        <v>3078.95</v>
      </c>
      <c r="C91" s="302"/>
      <c r="D91" s="302"/>
      <c r="E91" s="304">
        <v>1911.69</v>
      </c>
      <c r="F91" s="305">
        <f t="shared" si="2"/>
        <v>62.089023855535174</v>
      </c>
      <c r="G91" s="339">
        <v>0</v>
      </c>
    </row>
    <row r="92" spans="1:7" x14ac:dyDescent="0.25">
      <c r="A92" s="302" t="s">
        <v>90</v>
      </c>
      <c r="B92" s="304">
        <v>39209.74</v>
      </c>
      <c r="C92" s="302"/>
      <c r="D92" s="302"/>
      <c r="E92" s="304">
        <v>43483.41</v>
      </c>
      <c r="F92" s="305">
        <f t="shared" si="2"/>
        <v>110.89951119288219</v>
      </c>
      <c r="G92" s="339">
        <v>0</v>
      </c>
    </row>
    <row r="93" spans="1:7" x14ac:dyDescent="0.25">
      <c r="A93" s="302" t="s">
        <v>68</v>
      </c>
      <c r="B93" s="303">
        <v>715.36</v>
      </c>
      <c r="C93" s="302"/>
      <c r="D93" s="302"/>
      <c r="E93" s="303">
        <v>784.58</v>
      </c>
      <c r="F93" s="305">
        <f t="shared" si="2"/>
        <v>109.67624692462536</v>
      </c>
      <c r="G93" s="339">
        <v>0</v>
      </c>
    </row>
    <row r="94" spans="1:7" ht="26.25" x14ac:dyDescent="0.25">
      <c r="A94" s="302" t="s">
        <v>69</v>
      </c>
      <c r="B94" s="303">
        <v>428.97</v>
      </c>
      <c r="C94" s="302"/>
      <c r="D94" s="302"/>
      <c r="E94" s="303">
        <v>4.4400000000000004</v>
      </c>
      <c r="F94" s="305">
        <f t="shared" si="2"/>
        <v>1.0350374152038604</v>
      </c>
      <c r="G94" s="339">
        <v>0</v>
      </c>
    </row>
    <row r="95" spans="1:7" x14ac:dyDescent="0.25">
      <c r="A95" s="302" t="s">
        <v>70</v>
      </c>
      <c r="B95" s="303">
        <v>694.97</v>
      </c>
      <c r="C95" s="302"/>
      <c r="D95" s="302"/>
      <c r="E95" s="302"/>
      <c r="F95" s="305">
        <f t="shared" si="2"/>
        <v>0</v>
      </c>
      <c r="G95" s="339">
        <v>0</v>
      </c>
    </row>
    <row r="96" spans="1:7" x14ac:dyDescent="0.25">
      <c r="A96" s="302" t="s">
        <v>91</v>
      </c>
      <c r="B96" s="304">
        <v>2177</v>
      </c>
      <c r="C96" s="302"/>
      <c r="D96" s="302"/>
      <c r="E96" s="302"/>
      <c r="F96" s="305">
        <f t="shared" si="2"/>
        <v>0</v>
      </c>
      <c r="G96" s="339">
        <v>0</v>
      </c>
    </row>
    <row r="97" spans="1:7" x14ac:dyDescent="0.25">
      <c r="A97" s="328" t="s">
        <v>71</v>
      </c>
      <c r="B97" s="329">
        <v>11148.93</v>
      </c>
      <c r="C97" s="329">
        <v>28000</v>
      </c>
      <c r="D97" s="329">
        <v>12220</v>
      </c>
      <c r="E97" s="329">
        <v>7675.34</v>
      </c>
      <c r="F97" s="305">
        <f t="shared" si="2"/>
        <v>68.843736573823676</v>
      </c>
      <c r="G97" s="339">
        <f t="shared" si="3"/>
        <v>62.809656301145665</v>
      </c>
    </row>
    <row r="98" spans="1:7" x14ac:dyDescent="0.25">
      <c r="A98" s="302" t="s">
        <v>72</v>
      </c>
      <c r="B98" s="302"/>
      <c r="C98" s="302"/>
      <c r="D98" s="302"/>
      <c r="E98" s="303">
        <v>118.05</v>
      </c>
      <c r="F98" s="305">
        <v>0</v>
      </c>
      <c r="G98" s="339">
        <v>0</v>
      </c>
    </row>
    <row r="99" spans="1:7" x14ac:dyDescent="0.25">
      <c r="A99" s="302" t="s">
        <v>73</v>
      </c>
      <c r="B99" s="304">
        <v>1953.78</v>
      </c>
      <c r="C99" s="302"/>
      <c r="D99" s="302"/>
      <c r="E99" s="304">
        <v>1313.85</v>
      </c>
      <c r="F99" s="305">
        <f t="shared" si="2"/>
        <v>67.246568190891495</v>
      </c>
      <c r="G99" s="339">
        <v>0</v>
      </c>
    </row>
    <row r="100" spans="1:7" x14ac:dyDescent="0.25">
      <c r="A100" s="302" t="s">
        <v>74</v>
      </c>
      <c r="B100" s="303">
        <v>575.52</v>
      </c>
      <c r="C100" s="302"/>
      <c r="D100" s="302"/>
      <c r="E100" s="303">
        <v>301.92</v>
      </c>
      <c r="F100" s="305">
        <f t="shared" si="2"/>
        <v>52.460383653044204</v>
      </c>
      <c r="G100" s="339">
        <v>0</v>
      </c>
    </row>
    <row r="101" spans="1:7" x14ac:dyDescent="0.25">
      <c r="A101" s="302" t="s">
        <v>75</v>
      </c>
      <c r="B101" s="303">
        <v>993.87</v>
      </c>
      <c r="C101" s="302"/>
      <c r="D101" s="302"/>
      <c r="E101" s="304">
        <v>1185</v>
      </c>
      <c r="F101" s="305">
        <f t="shared" si="2"/>
        <v>119.23088532705484</v>
      </c>
      <c r="G101" s="339">
        <v>0</v>
      </c>
    </row>
    <row r="102" spans="1:7" x14ac:dyDescent="0.25">
      <c r="A102" s="302" t="s">
        <v>76</v>
      </c>
      <c r="B102" s="302"/>
      <c r="C102" s="302"/>
      <c r="D102" s="302"/>
      <c r="E102" s="303">
        <v>277.54000000000002</v>
      </c>
      <c r="F102" s="305">
        <v>0</v>
      </c>
      <c r="G102" s="339">
        <v>0</v>
      </c>
    </row>
    <row r="103" spans="1:7" x14ac:dyDescent="0.25">
      <c r="A103" s="302" t="s">
        <v>77</v>
      </c>
      <c r="B103" s="304">
        <v>4885.24</v>
      </c>
      <c r="C103" s="302"/>
      <c r="D103" s="302"/>
      <c r="E103" s="304">
        <v>1170.33</v>
      </c>
      <c r="F103" s="305">
        <f t="shared" si="2"/>
        <v>23.956448403763172</v>
      </c>
      <c r="G103" s="339">
        <v>0</v>
      </c>
    </row>
    <row r="104" spans="1:7" x14ac:dyDescent="0.25">
      <c r="A104" s="302" t="s">
        <v>78</v>
      </c>
      <c r="B104" s="303">
        <v>922.88</v>
      </c>
      <c r="C104" s="302"/>
      <c r="D104" s="302"/>
      <c r="E104" s="303">
        <v>892</v>
      </c>
      <c r="F104" s="305">
        <f t="shared" si="2"/>
        <v>96.653952843273231</v>
      </c>
      <c r="G104" s="339">
        <v>0</v>
      </c>
    </row>
    <row r="105" spans="1:7" x14ac:dyDescent="0.25">
      <c r="A105" s="302" t="s">
        <v>79</v>
      </c>
      <c r="B105" s="304">
        <v>1817.64</v>
      </c>
      <c r="C105" s="302"/>
      <c r="D105" s="302"/>
      <c r="E105" s="304">
        <v>2416.65</v>
      </c>
      <c r="F105" s="305">
        <f t="shared" si="2"/>
        <v>132.95537070046873</v>
      </c>
      <c r="G105" s="339">
        <v>0</v>
      </c>
    </row>
    <row r="106" spans="1:7" ht="26.25" x14ac:dyDescent="0.25">
      <c r="A106" s="328" t="s">
        <v>192</v>
      </c>
      <c r="B106" s="328"/>
      <c r="C106" s="330">
        <v>100</v>
      </c>
      <c r="D106" s="330">
        <v>85</v>
      </c>
      <c r="E106" s="330">
        <v>85</v>
      </c>
      <c r="F106" s="305">
        <v>0</v>
      </c>
      <c r="G106" s="339">
        <f t="shared" si="3"/>
        <v>100</v>
      </c>
    </row>
    <row r="107" spans="1:7" ht="26.25" x14ac:dyDescent="0.25">
      <c r="A107" s="302" t="s">
        <v>193</v>
      </c>
      <c r="B107" s="302"/>
      <c r="C107" s="302"/>
      <c r="D107" s="302"/>
      <c r="E107" s="303">
        <v>85</v>
      </c>
      <c r="F107" s="305">
        <v>0</v>
      </c>
      <c r="G107" s="339">
        <v>0</v>
      </c>
    </row>
    <row r="108" spans="1:7" x14ac:dyDescent="0.25">
      <c r="A108" s="328" t="s">
        <v>80</v>
      </c>
      <c r="B108" s="329">
        <v>7082.32</v>
      </c>
      <c r="C108" s="329">
        <v>13000</v>
      </c>
      <c r="D108" s="329">
        <v>7000</v>
      </c>
      <c r="E108" s="329">
        <v>3597.08</v>
      </c>
      <c r="F108" s="305">
        <f t="shared" si="2"/>
        <v>50.789571778739173</v>
      </c>
      <c r="G108" s="339">
        <f t="shared" si="3"/>
        <v>51.386857142857146</v>
      </c>
    </row>
    <row r="109" spans="1:7" ht="26.25" x14ac:dyDescent="0.25">
      <c r="A109" s="302" t="s">
        <v>105</v>
      </c>
      <c r="B109" s="304">
        <v>2195</v>
      </c>
      <c r="C109" s="302"/>
      <c r="D109" s="302"/>
      <c r="E109" s="302"/>
      <c r="F109" s="305">
        <f t="shared" si="2"/>
        <v>0</v>
      </c>
      <c r="G109" s="339">
        <v>0</v>
      </c>
    </row>
    <row r="110" spans="1:7" x14ac:dyDescent="0.25">
      <c r="A110" s="302" t="s">
        <v>81</v>
      </c>
      <c r="B110" s="303">
        <v>123.7</v>
      </c>
      <c r="C110" s="302"/>
      <c r="D110" s="302"/>
      <c r="E110" s="303">
        <v>189.93</v>
      </c>
      <c r="F110" s="305">
        <f t="shared" si="2"/>
        <v>153.5408245755861</v>
      </c>
      <c r="G110" s="339">
        <v>0</v>
      </c>
    </row>
    <row r="111" spans="1:7" x14ac:dyDescent="0.25">
      <c r="A111" s="302" t="s">
        <v>106</v>
      </c>
      <c r="B111" s="304">
        <v>2378.0500000000002</v>
      </c>
      <c r="C111" s="302"/>
      <c r="D111" s="302"/>
      <c r="E111" s="304">
        <v>2635.13</v>
      </c>
      <c r="F111" s="305">
        <f t="shared" si="2"/>
        <v>110.81053804587793</v>
      </c>
      <c r="G111" s="339">
        <v>0</v>
      </c>
    </row>
    <row r="112" spans="1:7" x14ac:dyDescent="0.25">
      <c r="A112" s="302" t="s">
        <v>82</v>
      </c>
      <c r="B112" s="303">
        <v>315</v>
      </c>
      <c r="C112" s="302"/>
      <c r="D112" s="302"/>
      <c r="E112" s="303">
        <v>315</v>
      </c>
      <c r="F112" s="305">
        <f t="shared" si="2"/>
        <v>100</v>
      </c>
      <c r="G112" s="339">
        <v>0</v>
      </c>
    </row>
    <row r="113" spans="1:7" x14ac:dyDescent="0.25">
      <c r="A113" s="302" t="s">
        <v>83</v>
      </c>
      <c r="B113" s="304">
        <v>1013</v>
      </c>
      <c r="C113" s="302"/>
      <c r="D113" s="302"/>
      <c r="E113" s="303">
        <v>145.80000000000001</v>
      </c>
      <c r="F113" s="305">
        <f t="shared" si="2"/>
        <v>14.392892398815402</v>
      </c>
      <c r="G113" s="339">
        <v>0</v>
      </c>
    </row>
    <row r="114" spans="1:7" x14ac:dyDescent="0.25">
      <c r="A114" s="302" t="s">
        <v>84</v>
      </c>
      <c r="B114" s="304">
        <v>1057.57</v>
      </c>
      <c r="C114" s="302"/>
      <c r="D114" s="302"/>
      <c r="E114" s="303">
        <v>311.22000000000003</v>
      </c>
      <c r="F114" s="305">
        <f t="shared" si="2"/>
        <v>29.427839291961767</v>
      </c>
      <c r="G114" s="339">
        <v>0</v>
      </c>
    </row>
    <row r="115" spans="1:7" x14ac:dyDescent="0.25">
      <c r="A115" s="328" t="s">
        <v>32</v>
      </c>
      <c r="B115" s="329">
        <v>1326.11</v>
      </c>
      <c r="C115" s="329">
        <v>3500</v>
      </c>
      <c r="D115" s="329">
        <v>1000</v>
      </c>
      <c r="E115" s="330">
        <v>744.61</v>
      </c>
      <c r="F115" s="305">
        <f t="shared" si="2"/>
        <v>56.149942312477855</v>
      </c>
      <c r="G115" s="339">
        <f t="shared" si="3"/>
        <v>74.460999999999999</v>
      </c>
    </row>
    <row r="116" spans="1:7" x14ac:dyDescent="0.25">
      <c r="A116" s="328" t="s">
        <v>85</v>
      </c>
      <c r="B116" s="329">
        <v>1326.11</v>
      </c>
      <c r="C116" s="329">
        <v>3500</v>
      </c>
      <c r="D116" s="329">
        <v>1000</v>
      </c>
      <c r="E116" s="330">
        <v>744.61</v>
      </c>
      <c r="F116" s="305">
        <f t="shared" si="2"/>
        <v>56.149942312477855</v>
      </c>
      <c r="G116" s="339">
        <f t="shared" si="3"/>
        <v>74.460999999999999</v>
      </c>
    </row>
    <row r="117" spans="1:7" x14ac:dyDescent="0.25">
      <c r="A117" s="302" t="s">
        <v>86</v>
      </c>
      <c r="B117" s="304">
        <v>1315.42</v>
      </c>
      <c r="C117" s="302"/>
      <c r="D117" s="302"/>
      <c r="E117" s="303">
        <v>743.16</v>
      </c>
      <c r="F117" s="305">
        <f t="shared" si="2"/>
        <v>56.496024083562659</v>
      </c>
      <c r="G117" s="339">
        <v>0</v>
      </c>
    </row>
    <row r="118" spans="1:7" x14ac:dyDescent="0.25">
      <c r="A118" s="302" t="s">
        <v>87</v>
      </c>
      <c r="B118" s="303">
        <v>10.69</v>
      </c>
      <c r="C118" s="302"/>
      <c r="D118" s="302"/>
      <c r="E118" s="303">
        <v>1.45</v>
      </c>
      <c r="F118" s="305">
        <f t="shared" si="2"/>
        <v>13.564078578110383</v>
      </c>
      <c r="G118" s="339">
        <v>0</v>
      </c>
    </row>
    <row r="119" spans="1:7" x14ac:dyDescent="0.25">
      <c r="A119" s="328" t="s">
        <v>2</v>
      </c>
      <c r="B119" s="329">
        <v>13778.95</v>
      </c>
      <c r="C119" s="329">
        <v>20400</v>
      </c>
      <c r="D119" s="329">
        <v>2200</v>
      </c>
      <c r="E119" s="330">
        <v>213.15</v>
      </c>
      <c r="F119" s="305">
        <f t="shared" si="2"/>
        <v>1.546924838249649</v>
      </c>
      <c r="G119" s="339">
        <f t="shared" si="3"/>
        <v>9.6886363636363644</v>
      </c>
    </row>
    <row r="120" spans="1:7" ht="26.25" x14ac:dyDescent="0.25">
      <c r="A120" s="328" t="s">
        <v>38</v>
      </c>
      <c r="B120" s="329">
        <v>13778.95</v>
      </c>
      <c r="C120" s="329">
        <v>20400</v>
      </c>
      <c r="D120" s="329">
        <v>2200</v>
      </c>
      <c r="E120" s="330">
        <v>213.15</v>
      </c>
      <c r="F120" s="305">
        <f t="shared" si="2"/>
        <v>1.546924838249649</v>
      </c>
      <c r="G120" s="339">
        <f t="shared" si="3"/>
        <v>9.6886363636363644</v>
      </c>
    </row>
    <row r="121" spans="1:7" x14ac:dyDescent="0.25">
      <c r="A121" s="328" t="s">
        <v>107</v>
      </c>
      <c r="B121" s="330">
        <v>729.31</v>
      </c>
      <c r="C121" s="328"/>
      <c r="D121" s="328"/>
      <c r="E121" s="328"/>
      <c r="F121" s="305">
        <f t="shared" si="2"/>
        <v>0</v>
      </c>
      <c r="G121" s="339">
        <v>0</v>
      </c>
    </row>
    <row r="122" spans="1:7" x14ac:dyDescent="0.25">
      <c r="A122" s="302" t="s">
        <v>108</v>
      </c>
      <c r="B122" s="303">
        <v>729.31</v>
      </c>
      <c r="C122" s="302"/>
      <c r="D122" s="302"/>
      <c r="E122" s="302"/>
      <c r="F122" s="305">
        <f t="shared" si="2"/>
        <v>0</v>
      </c>
      <c r="G122" s="339">
        <v>0</v>
      </c>
    </row>
    <row r="123" spans="1:7" x14ac:dyDescent="0.25">
      <c r="A123" s="328" t="s">
        <v>109</v>
      </c>
      <c r="B123" s="329">
        <v>12992.57</v>
      </c>
      <c r="C123" s="329">
        <v>20000</v>
      </c>
      <c r="D123" s="329">
        <v>2000</v>
      </c>
      <c r="E123" s="330">
        <v>213.1</v>
      </c>
      <c r="F123" s="305">
        <f t="shared" si="2"/>
        <v>1.640168188433851</v>
      </c>
      <c r="G123" s="339">
        <f t="shared" si="3"/>
        <v>10.654999999999999</v>
      </c>
    </row>
    <row r="124" spans="1:7" x14ac:dyDescent="0.25">
      <c r="A124" s="302" t="s">
        <v>110</v>
      </c>
      <c r="B124" s="304">
        <v>10372.68</v>
      </c>
      <c r="C124" s="302"/>
      <c r="D124" s="302"/>
      <c r="E124" s="303">
        <v>213.1</v>
      </c>
      <c r="F124" s="305">
        <f t="shared" si="2"/>
        <v>2.0544353050513462</v>
      </c>
      <c r="G124" s="339">
        <v>0</v>
      </c>
    </row>
    <row r="125" spans="1:7" x14ac:dyDescent="0.25">
      <c r="A125" s="302" t="s">
        <v>111</v>
      </c>
      <c r="B125" s="304">
        <v>1758.58</v>
      </c>
      <c r="C125" s="302"/>
      <c r="D125" s="302"/>
      <c r="E125" s="302"/>
      <c r="F125" s="305">
        <f t="shared" si="2"/>
        <v>0</v>
      </c>
      <c r="G125" s="339">
        <v>0</v>
      </c>
    </row>
    <row r="126" spans="1:7" x14ac:dyDescent="0.25">
      <c r="A126" s="302" t="s">
        <v>163</v>
      </c>
      <c r="B126" s="303">
        <v>861.31</v>
      </c>
      <c r="C126" s="302"/>
      <c r="D126" s="302"/>
      <c r="E126" s="302"/>
      <c r="F126" s="305">
        <f t="shared" si="2"/>
        <v>0</v>
      </c>
      <c r="G126" s="339">
        <v>0</v>
      </c>
    </row>
    <row r="127" spans="1:7" ht="26.25" x14ac:dyDescent="0.25">
      <c r="A127" s="328" t="s">
        <v>112</v>
      </c>
      <c r="B127" s="330">
        <v>57.07</v>
      </c>
      <c r="C127" s="330">
        <v>400</v>
      </c>
      <c r="D127" s="330">
        <v>200</v>
      </c>
      <c r="E127" s="330">
        <v>0.05</v>
      </c>
      <c r="F127" s="305">
        <f t="shared" si="2"/>
        <v>8.7611704923777817E-2</v>
      </c>
      <c r="G127" s="339">
        <f t="shared" si="3"/>
        <v>2.5000000000000001E-2</v>
      </c>
    </row>
    <row r="128" spans="1:7" x14ac:dyDescent="0.25">
      <c r="A128" s="302" t="s">
        <v>113</v>
      </c>
      <c r="B128" s="303">
        <v>57.07</v>
      </c>
      <c r="C128" s="302"/>
      <c r="D128" s="302"/>
      <c r="E128" s="303">
        <v>0.05</v>
      </c>
      <c r="F128" s="305">
        <f t="shared" si="2"/>
        <v>8.7611704923777817E-2</v>
      </c>
      <c r="G128" s="339">
        <v>0</v>
      </c>
    </row>
    <row r="129" spans="1:7" ht="27" customHeight="1" x14ac:dyDescent="0.25">
      <c r="A129" s="332" t="s">
        <v>114</v>
      </c>
      <c r="B129" s="333">
        <v>11663.42</v>
      </c>
      <c r="C129" s="333">
        <v>47275</v>
      </c>
      <c r="D129" s="333">
        <v>40326.01</v>
      </c>
      <c r="E129" s="333">
        <v>36953.760000000002</v>
      </c>
      <c r="F129" s="337">
        <f t="shared" si="2"/>
        <v>316.83468485229895</v>
      </c>
      <c r="G129" s="340">
        <f t="shared" si="3"/>
        <v>91.637531211245545</v>
      </c>
    </row>
    <row r="130" spans="1:7" x14ac:dyDescent="0.25">
      <c r="A130" s="334" t="s">
        <v>115</v>
      </c>
      <c r="B130" s="335">
        <v>1026.24</v>
      </c>
      <c r="C130" s="335">
        <v>3500</v>
      </c>
      <c r="D130" s="335">
        <v>2896</v>
      </c>
      <c r="E130" s="335">
        <v>2895.14</v>
      </c>
      <c r="F130" s="338">
        <f t="shared" si="2"/>
        <v>282.11139694418461</v>
      </c>
      <c r="G130" s="341">
        <f t="shared" si="3"/>
        <v>99.970303867403317</v>
      </c>
    </row>
    <row r="131" spans="1:7" x14ac:dyDescent="0.25">
      <c r="A131" s="342" t="s">
        <v>58</v>
      </c>
      <c r="B131" s="343">
        <v>1026.24</v>
      </c>
      <c r="C131" s="343">
        <v>3500</v>
      </c>
      <c r="D131" s="343">
        <v>2896</v>
      </c>
      <c r="E131" s="343">
        <v>2895.14</v>
      </c>
      <c r="F131" s="344">
        <f t="shared" si="2"/>
        <v>282.11139694418461</v>
      </c>
      <c r="G131" s="94">
        <f t="shared" si="3"/>
        <v>99.970303867403317</v>
      </c>
    </row>
    <row r="132" spans="1:7" x14ac:dyDescent="0.25">
      <c r="A132" s="328" t="s">
        <v>1</v>
      </c>
      <c r="B132" s="330">
        <v>776.24</v>
      </c>
      <c r="C132" s="329">
        <v>3500</v>
      </c>
      <c r="D132" s="329">
        <v>2298</v>
      </c>
      <c r="E132" s="329">
        <v>2297.14</v>
      </c>
      <c r="F132" s="305">
        <f t="shared" si="2"/>
        <v>295.93167061733482</v>
      </c>
      <c r="G132" s="339">
        <f t="shared" si="3"/>
        <v>99.96257615317667</v>
      </c>
    </row>
    <row r="133" spans="1:7" x14ac:dyDescent="0.25">
      <c r="A133" s="328" t="s">
        <v>31</v>
      </c>
      <c r="B133" s="330">
        <v>776.24</v>
      </c>
      <c r="C133" s="329">
        <v>3500</v>
      </c>
      <c r="D133" s="329">
        <v>2298</v>
      </c>
      <c r="E133" s="329">
        <v>2297.14</v>
      </c>
      <c r="F133" s="305">
        <f t="shared" si="2"/>
        <v>295.93167061733482</v>
      </c>
      <c r="G133" s="339">
        <f t="shared" si="3"/>
        <v>99.96257615317667</v>
      </c>
    </row>
    <row r="134" spans="1:7" x14ac:dyDescent="0.25">
      <c r="A134" s="328" t="s">
        <v>66</v>
      </c>
      <c r="B134" s="330">
        <v>568.04</v>
      </c>
      <c r="C134" s="329">
        <v>3000</v>
      </c>
      <c r="D134" s="329">
        <v>1798</v>
      </c>
      <c r="E134" s="329">
        <v>1797.14</v>
      </c>
      <c r="F134" s="305">
        <f t="shared" si="2"/>
        <v>316.37560735159502</v>
      </c>
      <c r="G134" s="339">
        <f t="shared" si="3"/>
        <v>99.952169076751957</v>
      </c>
    </row>
    <row r="135" spans="1:7" x14ac:dyDescent="0.25">
      <c r="A135" s="302" t="s">
        <v>67</v>
      </c>
      <c r="B135" s="303">
        <v>140.6</v>
      </c>
      <c r="C135" s="302"/>
      <c r="D135" s="302"/>
      <c r="E135" s="304">
        <v>1133.7</v>
      </c>
      <c r="F135" s="305">
        <f t="shared" si="2"/>
        <v>806.33001422475115</v>
      </c>
      <c r="G135" s="339">
        <v>0</v>
      </c>
    </row>
    <row r="136" spans="1:7" x14ac:dyDescent="0.25">
      <c r="A136" s="302" t="s">
        <v>90</v>
      </c>
      <c r="B136" s="303">
        <v>427.44</v>
      </c>
      <c r="C136" s="302"/>
      <c r="D136" s="302"/>
      <c r="E136" s="303">
        <v>663.44</v>
      </c>
      <c r="F136" s="305">
        <f t="shared" si="2"/>
        <v>155.2124274752012</v>
      </c>
      <c r="G136" s="339">
        <v>0</v>
      </c>
    </row>
    <row r="137" spans="1:7" x14ac:dyDescent="0.25">
      <c r="A137" s="328" t="s">
        <v>80</v>
      </c>
      <c r="B137" s="330">
        <v>208.2</v>
      </c>
      <c r="C137" s="330">
        <v>500</v>
      </c>
      <c r="D137" s="330">
        <v>500</v>
      </c>
      <c r="E137" s="330">
        <v>500</v>
      </c>
      <c r="F137" s="305">
        <f t="shared" ref="F137:F199" si="4">SUM(E137/B137*100)</f>
        <v>240.15369836695487</v>
      </c>
      <c r="G137" s="339">
        <f t="shared" ref="G137:G199" si="5">SUM(E137/D137*100)</f>
        <v>100</v>
      </c>
    </row>
    <row r="138" spans="1:7" x14ac:dyDescent="0.25">
      <c r="A138" s="302" t="s">
        <v>106</v>
      </c>
      <c r="B138" s="303">
        <v>208.2</v>
      </c>
      <c r="C138" s="302"/>
      <c r="D138" s="302"/>
      <c r="E138" s="303">
        <v>181.83</v>
      </c>
      <c r="F138" s="305">
        <f t="shared" si="4"/>
        <v>87.334293948126813</v>
      </c>
      <c r="G138" s="339">
        <v>0</v>
      </c>
    </row>
    <row r="139" spans="1:7" x14ac:dyDescent="0.25">
      <c r="A139" s="302" t="s">
        <v>84</v>
      </c>
      <c r="B139" s="302"/>
      <c r="C139" s="302"/>
      <c r="D139" s="302"/>
      <c r="E139" s="303">
        <v>318.17</v>
      </c>
      <c r="F139" s="305">
        <v>0</v>
      </c>
      <c r="G139" s="339">
        <v>0</v>
      </c>
    </row>
    <row r="140" spans="1:7" x14ac:dyDescent="0.25">
      <c r="A140" s="328" t="s">
        <v>2</v>
      </c>
      <c r="B140" s="330">
        <v>250</v>
      </c>
      <c r="C140" s="328"/>
      <c r="D140" s="330">
        <v>598</v>
      </c>
      <c r="E140" s="330">
        <v>598</v>
      </c>
      <c r="F140" s="305">
        <f t="shared" si="4"/>
        <v>239.2</v>
      </c>
      <c r="G140" s="339">
        <f t="shared" si="5"/>
        <v>100</v>
      </c>
    </row>
    <row r="141" spans="1:7" ht="43.15" customHeight="1" x14ac:dyDescent="0.25">
      <c r="A141" s="328" t="s">
        <v>160</v>
      </c>
      <c r="B141" s="330">
        <v>250</v>
      </c>
      <c r="C141" s="328"/>
      <c r="D141" s="328"/>
      <c r="E141" s="328"/>
      <c r="F141" s="305">
        <f t="shared" si="4"/>
        <v>0</v>
      </c>
      <c r="G141" s="339">
        <v>0</v>
      </c>
    </row>
    <row r="142" spans="1:7" ht="30" customHeight="1" x14ac:dyDescent="0.25">
      <c r="A142" s="328" t="s">
        <v>161</v>
      </c>
      <c r="B142" s="330">
        <v>250</v>
      </c>
      <c r="C142" s="328"/>
      <c r="D142" s="328"/>
      <c r="E142" s="328"/>
      <c r="F142" s="305">
        <f t="shared" si="4"/>
        <v>0</v>
      </c>
      <c r="G142" s="339">
        <v>0</v>
      </c>
    </row>
    <row r="143" spans="1:7" x14ac:dyDescent="0.25">
      <c r="A143" s="302" t="s">
        <v>162</v>
      </c>
      <c r="B143" s="303">
        <v>250</v>
      </c>
      <c r="C143" s="302"/>
      <c r="D143" s="302"/>
      <c r="E143" s="302"/>
      <c r="F143" s="305">
        <f t="shared" si="4"/>
        <v>0</v>
      </c>
      <c r="G143" s="339">
        <v>0</v>
      </c>
    </row>
    <row r="144" spans="1:7" ht="37.5" customHeight="1" x14ac:dyDescent="0.25">
      <c r="A144" s="328" t="s">
        <v>38</v>
      </c>
      <c r="B144" s="328"/>
      <c r="C144" s="328"/>
      <c r="D144" s="330">
        <v>598</v>
      </c>
      <c r="E144" s="330">
        <v>598</v>
      </c>
      <c r="F144" s="305">
        <v>0</v>
      </c>
      <c r="G144" s="339">
        <f t="shared" si="5"/>
        <v>100</v>
      </c>
    </row>
    <row r="145" spans="1:7" ht="26.25" x14ac:dyDescent="0.25">
      <c r="A145" s="328" t="s">
        <v>112</v>
      </c>
      <c r="B145" s="328"/>
      <c r="C145" s="328"/>
      <c r="D145" s="330">
        <v>598</v>
      </c>
      <c r="E145" s="330">
        <v>598</v>
      </c>
      <c r="F145" s="305">
        <v>0</v>
      </c>
      <c r="G145" s="339">
        <f t="shared" si="5"/>
        <v>100</v>
      </c>
    </row>
    <row r="146" spans="1:7" x14ac:dyDescent="0.25">
      <c r="A146" s="302" t="s">
        <v>113</v>
      </c>
      <c r="B146" s="302"/>
      <c r="C146" s="302"/>
      <c r="D146" s="302"/>
      <c r="E146" s="303">
        <v>598</v>
      </c>
      <c r="F146" s="305">
        <v>0</v>
      </c>
      <c r="G146" s="339">
        <v>0</v>
      </c>
    </row>
    <row r="147" spans="1:7" ht="35.25" customHeight="1" x14ac:dyDescent="0.25">
      <c r="A147" s="334" t="s">
        <v>116</v>
      </c>
      <c r="B147" s="334"/>
      <c r="C147" s="335">
        <v>1000</v>
      </c>
      <c r="D147" s="335">
        <v>1110</v>
      </c>
      <c r="E147" s="335">
        <v>1104.4000000000001</v>
      </c>
      <c r="F147" s="338">
        <v>0</v>
      </c>
      <c r="G147" s="341">
        <f t="shared" si="5"/>
        <v>99.495495495495504</v>
      </c>
    </row>
    <row r="148" spans="1:7" x14ac:dyDescent="0.25">
      <c r="A148" s="302" t="s">
        <v>205</v>
      </c>
      <c r="B148" s="302"/>
      <c r="C148" s="304">
        <v>1000</v>
      </c>
      <c r="D148" s="304">
        <v>1110</v>
      </c>
      <c r="E148" s="304">
        <v>1104.4000000000001</v>
      </c>
      <c r="F148" s="305">
        <v>0</v>
      </c>
      <c r="G148" s="339">
        <f t="shared" si="5"/>
        <v>99.495495495495504</v>
      </c>
    </row>
    <row r="149" spans="1:7" x14ac:dyDescent="0.25">
      <c r="A149" s="302" t="s">
        <v>206</v>
      </c>
      <c r="B149" s="302"/>
      <c r="C149" s="304">
        <v>1000</v>
      </c>
      <c r="D149" s="304">
        <v>1110</v>
      </c>
      <c r="E149" s="304">
        <v>1104.4000000000001</v>
      </c>
      <c r="F149" s="305">
        <v>0</v>
      </c>
      <c r="G149" s="339">
        <f t="shared" si="5"/>
        <v>99.495495495495504</v>
      </c>
    </row>
    <row r="150" spans="1:7" ht="33.75" customHeight="1" x14ac:dyDescent="0.25">
      <c r="A150" s="342" t="s">
        <v>54</v>
      </c>
      <c r="B150" s="342"/>
      <c r="C150" s="343">
        <v>1000</v>
      </c>
      <c r="D150" s="343">
        <v>1110</v>
      </c>
      <c r="E150" s="343">
        <v>1104.4000000000001</v>
      </c>
      <c r="F150" s="344">
        <v>0</v>
      </c>
      <c r="G150" s="94">
        <f t="shared" si="5"/>
        <v>99.495495495495504</v>
      </c>
    </row>
    <row r="151" spans="1:7" x14ac:dyDescent="0.25">
      <c r="A151" s="328" t="s">
        <v>1</v>
      </c>
      <c r="B151" s="328"/>
      <c r="C151" s="329">
        <v>1000</v>
      </c>
      <c r="D151" s="329">
        <v>1110</v>
      </c>
      <c r="E151" s="329">
        <v>1104.4000000000001</v>
      </c>
      <c r="F151" s="305">
        <v>0</v>
      </c>
      <c r="G151" s="339">
        <f t="shared" si="5"/>
        <v>99.495495495495504</v>
      </c>
    </row>
    <row r="152" spans="1:7" x14ac:dyDescent="0.25">
      <c r="A152" s="328" t="s">
        <v>31</v>
      </c>
      <c r="B152" s="328"/>
      <c r="C152" s="329">
        <v>1000</v>
      </c>
      <c r="D152" s="329">
        <v>1110</v>
      </c>
      <c r="E152" s="329">
        <v>1104.4000000000001</v>
      </c>
      <c r="F152" s="305">
        <v>0</v>
      </c>
      <c r="G152" s="339">
        <f t="shared" si="5"/>
        <v>99.495495495495504</v>
      </c>
    </row>
    <row r="153" spans="1:7" x14ac:dyDescent="0.25">
      <c r="A153" s="328" t="s">
        <v>71</v>
      </c>
      <c r="B153" s="328"/>
      <c r="C153" s="329">
        <v>1000</v>
      </c>
      <c r="D153" s="329">
        <v>1110</v>
      </c>
      <c r="E153" s="329">
        <v>1104.4000000000001</v>
      </c>
      <c r="F153" s="305">
        <v>0</v>
      </c>
      <c r="G153" s="339">
        <f t="shared" si="5"/>
        <v>99.495495495495504</v>
      </c>
    </row>
    <row r="154" spans="1:7" x14ac:dyDescent="0.25">
      <c r="A154" s="302" t="s">
        <v>73</v>
      </c>
      <c r="B154" s="302"/>
      <c r="C154" s="302"/>
      <c r="D154" s="302"/>
      <c r="E154" s="304">
        <v>1104.4000000000001</v>
      </c>
      <c r="F154" s="305">
        <v>0</v>
      </c>
      <c r="G154" s="339">
        <v>0</v>
      </c>
    </row>
    <row r="155" spans="1:7" ht="23.25" customHeight="1" x14ac:dyDescent="0.25">
      <c r="A155" s="334" t="s">
        <v>117</v>
      </c>
      <c r="B155" s="335">
        <v>4423.57</v>
      </c>
      <c r="C155" s="335">
        <v>6600</v>
      </c>
      <c r="D155" s="335">
        <v>2796</v>
      </c>
      <c r="E155" s="335">
        <v>2750.01</v>
      </c>
      <c r="F155" s="338">
        <f t="shared" si="4"/>
        <v>62.167208838110398</v>
      </c>
      <c r="G155" s="341">
        <f t="shared" si="5"/>
        <v>98.355150214592285</v>
      </c>
    </row>
    <row r="156" spans="1:7" x14ac:dyDescent="0.25">
      <c r="A156" s="302" t="s">
        <v>207</v>
      </c>
      <c r="B156" s="304">
        <v>4423.57</v>
      </c>
      <c r="C156" s="304">
        <v>6600</v>
      </c>
      <c r="D156" s="304">
        <v>2796</v>
      </c>
      <c r="E156" s="304">
        <v>2750.01</v>
      </c>
      <c r="F156" s="305">
        <f t="shared" si="4"/>
        <v>62.167208838110398</v>
      </c>
      <c r="G156" s="339">
        <f t="shared" si="5"/>
        <v>98.355150214592285</v>
      </c>
    </row>
    <row r="157" spans="1:7" x14ac:dyDescent="0.25">
      <c r="A157" s="302" t="s">
        <v>208</v>
      </c>
      <c r="B157" s="304">
        <v>4423.57</v>
      </c>
      <c r="C157" s="304">
        <v>6600</v>
      </c>
      <c r="D157" s="304">
        <v>2796</v>
      </c>
      <c r="E157" s="304">
        <v>2750.01</v>
      </c>
      <c r="F157" s="305">
        <f t="shared" si="4"/>
        <v>62.167208838110398</v>
      </c>
      <c r="G157" s="339">
        <f t="shared" si="5"/>
        <v>98.355150214592285</v>
      </c>
    </row>
    <row r="158" spans="1:7" x14ac:dyDescent="0.25">
      <c r="A158" s="342" t="s">
        <v>56</v>
      </c>
      <c r="B158" s="343">
        <v>4423.57</v>
      </c>
      <c r="C158" s="343">
        <v>6600</v>
      </c>
      <c r="D158" s="343">
        <v>2796</v>
      </c>
      <c r="E158" s="343">
        <v>2750.01</v>
      </c>
      <c r="F158" s="344">
        <f t="shared" si="4"/>
        <v>62.167208838110398</v>
      </c>
      <c r="G158" s="94">
        <f t="shared" si="5"/>
        <v>98.355150214592285</v>
      </c>
    </row>
    <row r="159" spans="1:7" x14ac:dyDescent="0.25">
      <c r="A159" s="328" t="s">
        <v>1</v>
      </c>
      <c r="B159" s="329">
        <v>3423.57</v>
      </c>
      <c r="C159" s="329">
        <v>5500</v>
      </c>
      <c r="D159" s="329">
        <v>2796</v>
      </c>
      <c r="E159" s="329">
        <v>2750.01</v>
      </c>
      <c r="F159" s="305">
        <f t="shared" si="4"/>
        <v>80.325800261130937</v>
      </c>
      <c r="G159" s="339">
        <f t="shared" si="5"/>
        <v>98.355150214592285</v>
      </c>
    </row>
    <row r="160" spans="1:7" ht="31.5" customHeight="1" x14ac:dyDescent="0.25">
      <c r="A160" s="328" t="s">
        <v>31</v>
      </c>
      <c r="B160" s="329">
        <v>3423.57</v>
      </c>
      <c r="C160" s="329">
        <v>5500</v>
      </c>
      <c r="D160" s="329">
        <v>2796</v>
      </c>
      <c r="E160" s="329">
        <v>2750.01</v>
      </c>
      <c r="F160" s="305">
        <f t="shared" si="4"/>
        <v>80.325800261130937</v>
      </c>
      <c r="G160" s="339">
        <f t="shared" si="5"/>
        <v>98.355150214592285</v>
      </c>
    </row>
    <row r="161" spans="1:7" x14ac:dyDescent="0.25">
      <c r="A161" s="328" t="s">
        <v>62</v>
      </c>
      <c r="B161" s="330">
        <v>800</v>
      </c>
      <c r="C161" s="330">
        <v>800</v>
      </c>
      <c r="D161" s="329">
        <v>1200</v>
      </c>
      <c r="E161" s="329">
        <v>1154.7</v>
      </c>
      <c r="F161" s="305">
        <f t="shared" si="4"/>
        <v>144.33750000000001</v>
      </c>
      <c r="G161" s="339">
        <f t="shared" si="5"/>
        <v>96.225000000000009</v>
      </c>
    </row>
    <row r="162" spans="1:7" x14ac:dyDescent="0.25">
      <c r="A162" s="302" t="s">
        <v>63</v>
      </c>
      <c r="B162" s="303">
        <v>429</v>
      </c>
      <c r="C162" s="302"/>
      <c r="D162" s="302"/>
      <c r="E162" s="304">
        <v>1094.7</v>
      </c>
      <c r="F162" s="305">
        <f t="shared" si="4"/>
        <v>255.1748251748252</v>
      </c>
      <c r="G162" s="339">
        <v>0</v>
      </c>
    </row>
    <row r="163" spans="1:7" x14ac:dyDescent="0.25">
      <c r="A163" s="302" t="s">
        <v>64</v>
      </c>
      <c r="B163" s="303">
        <v>371</v>
      </c>
      <c r="C163" s="302"/>
      <c r="D163" s="302"/>
      <c r="E163" s="303">
        <v>60</v>
      </c>
      <c r="F163" s="305">
        <f t="shared" si="4"/>
        <v>16.172506738544474</v>
      </c>
      <c r="G163" s="339">
        <v>0</v>
      </c>
    </row>
    <row r="164" spans="1:7" x14ac:dyDescent="0.25">
      <c r="A164" s="328" t="s">
        <v>66</v>
      </c>
      <c r="B164" s="330">
        <v>503.59</v>
      </c>
      <c r="C164" s="329">
        <v>1000</v>
      </c>
      <c r="D164" s="330">
        <v>496</v>
      </c>
      <c r="E164" s="330">
        <v>495.31</v>
      </c>
      <c r="F164" s="305">
        <f t="shared" si="4"/>
        <v>98.355805317818067</v>
      </c>
      <c r="G164" s="339">
        <f t="shared" si="5"/>
        <v>99.860887096774192</v>
      </c>
    </row>
    <row r="165" spans="1:7" x14ac:dyDescent="0.25">
      <c r="A165" s="302" t="s">
        <v>67</v>
      </c>
      <c r="B165" s="303">
        <v>101.44</v>
      </c>
      <c r="C165" s="302"/>
      <c r="D165" s="302"/>
      <c r="E165" s="302"/>
      <c r="F165" s="305">
        <f t="shared" si="4"/>
        <v>0</v>
      </c>
      <c r="G165" s="339">
        <v>0</v>
      </c>
    </row>
    <row r="166" spans="1:7" ht="28.5" customHeight="1" x14ac:dyDescent="0.25">
      <c r="A166" s="302" t="s">
        <v>90</v>
      </c>
      <c r="B166" s="303">
        <v>402.15</v>
      </c>
      <c r="C166" s="302"/>
      <c r="D166" s="302"/>
      <c r="E166" s="303">
        <v>495.31</v>
      </c>
      <c r="F166" s="305">
        <f t="shared" si="4"/>
        <v>123.16548551535497</v>
      </c>
      <c r="G166" s="339">
        <v>0</v>
      </c>
    </row>
    <row r="167" spans="1:7" x14ac:dyDescent="0.25">
      <c r="A167" s="328" t="s">
        <v>71</v>
      </c>
      <c r="B167" s="328"/>
      <c r="C167" s="330">
        <v>200</v>
      </c>
      <c r="D167" s="328"/>
      <c r="E167" s="328"/>
      <c r="F167" s="305">
        <v>0</v>
      </c>
      <c r="G167" s="339">
        <v>0</v>
      </c>
    </row>
    <row r="168" spans="1:7" ht="21" customHeight="1" x14ac:dyDescent="0.25">
      <c r="A168" s="328" t="s">
        <v>80</v>
      </c>
      <c r="B168" s="329">
        <v>2119.98</v>
      </c>
      <c r="C168" s="329">
        <v>3500</v>
      </c>
      <c r="D168" s="329">
        <v>1100</v>
      </c>
      <c r="E168" s="329">
        <v>1100</v>
      </c>
      <c r="F168" s="305">
        <f t="shared" si="4"/>
        <v>51.887281955490153</v>
      </c>
      <c r="G168" s="339">
        <f t="shared" si="5"/>
        <v>100</v>
      </c>
    </row>
    <row r="169" spans="1:7" x14ac:dyDescent="0.25">
      <c r="A169" s="302" t="s">
        <v>106</v>
      </c>
      <c r="B169" s="304">
        <v>2119.98</v>
      </c>
      <c r="C169" s="302"/>
      <c r="D169" s="302"/>
      <c r="E169" s="304">
        <v>1100</v>
      </c>
      <c r="F169" s="305">
        <f t="shared" si="4"/>
        <v>51.887281955490153</v>
      </c>
      <c r="G169" s="339">
        <v>0</v>
      </c>
    </row>
    <row r="170" spans="1:7" x14ac:dyDescent="0.25">
      <c r="A170" s="328" t="s">
        <v>2</v>
      </c>
      <c r="B170" s="329">
        <v>1000</v>
      </c>
      <c r="C170" s="329">
        <v>1100</v>
      </c>
      <c r="D170" s="328"/>
      <c r="E170" s="328"/>
      <c r="F170" s="305">
        <f t="shared" si="4"/>
        <v>0</v>
      </c>
      <c r="G170" s="339">
        <v>0</v>
      </c>
    </row>
    <row r="171" spans="1:7" ht="26.25" x14ac:dyDescent="0.25">
      <c r="A171" s="328" t="s">
        <v>38</v>
      </c>
      <c r="B171" s="329">
        <v>1000</v>
      </c>
      <c r="C171" s="329">
        <v>1100</v>
      </c>
      <c r="D171" s="328"/>
      <c r="E171" s="328"/>
      <c r="F171" s="305">
        <f t="shared" si="4"/>
        <v>0</v>
      </c>
      <c r="G171" s="339">
        <v>0</v>
      </c>
    </row>
    <row r="172" spans="1:7" x14ac:dyDescent="0.25">
      <c r="A172" s="328" t="s">
        <v>109</v>
      </c>
      <c r="B172" s="329">
        <v>1000</v>
      </c>
      <c r="C172" s="329">
        <v>1000</v>
      </c>
      <c r="D172" s="328"/>
      <c r="E172" s="328"/>
      <c r="F172" s="305">
        <f t="shared" si="4"/>
        <v>0</v>
      </c>
      <c r="G172" s="339">
        <v>0</v>
      </c>
    </row>
    <row r="173" spans="1:7" x14ac:dyDescent="0.25">
      <c r="A173" s="302" t="s">
        <v>110</v>
      </c>
      <c r="B173" s="304">
        <v>1000</v>
      </c>
      <c r="C173" s="302"/>
      <c r="D173" s="302"/>
      <c r="E173" s="302"/>
      <c r="F173" s="305">
        <f t="shared" si="4"/>
        <v>0</v>
      </c>
      <c r="G173" s="339">
        <v>0</v>
      </c>
    </row>
    <row r="174" spans="1:7" ht="26.25" x14ac:dyDescent="0.25">
      <c r="A174" s="328" t="s">
        <v>112</v>
      </c>
      <c r="B174" s="328"/>
      <c r="C174" s="330">
        <v>100</v>
      </c>
      <c r="D174" s="328"/>
      <c r="E174" s="328"/>
      <c r="F174" s="305">
        <v>0</v>
      </c>
      <c r="G174" s="339">
        <v>0</v>
      </c>
    </row>
    <row r="175" spans="1:7" ht="26.25" customHeight="1" x14ac:dyDescent="0.25">
      <c r="A175" s="334" t="s">
        <v>118</v>
      </c>
      <c r="B175" s="336">
        <v>929.2</v>
      </c>
      <c r="C175" s="335">
        <v>1200</v>
      </c>
      <c r="D175" s="335">
        <v>3300</v>
      </c>
      <c r="E175" s="335">
        <v>3024.7</v>
      </c>
      <c r="F175" s="338">
        <f t="shared" si="4"/>
        <v>325.51657339647005</v>
      </c>
      <c r="G175" s="341">
        <f t="shared" si="5"/>
        <v>91.657575757575742</v>
      </c>
    </row>
    <row r="176" spans="1:7" x14ac:dyDescent="0.25">
      <c r="A176" s="302" t="s">
        <v>209</v>
      </c>
      <c r="B176" s="303">
        <v>929.2</v>
      </c>
      <c r="C176" s="304">
        <v>1200</v>
      </c>
      <c r="D176" s="304">
        <v>3300</v>
      </c>
      <c r="E176" s="304">
        <v>3024.7</v>
      </c>
      <c r="F176" s="305">
        <f t="shared" si="4"/>
        <v>325.51657339647005</v>
      </c>
      <c r="G176" s="339">
        <f t="shared" si="5"/>
        <v>91.657575757575742</v>
      </c>
    </row>
    <row r="177" spans="1:7" x14ac:dyDescent="0.25">
      <c r="A177" s="342" t="s">
        <v>53</v>
      </c>
      <c r="B177" s="345">
        <v>929.2</v>
      </c>
      <c r="C177" s="343">
        <v>1200</v>
      </c>
      <c r="D177" s="343">
        <v>3300</v>
      </c>
      <c r="E177" s="343">
        <v>3024.7</v>
      </c>
      <c r="F177" s="344">
        <f t="shared" si="4"/>
        <v>325.51657339647005</v>
      </c>
      <c r="G177" s="94">
        <f t="shared" si="5"/>
        <v>91.657575757575742</v>
      </c>
    </row>
    <row r="178" spans="1:7" x14ac:dyDescent="0.25">
      <c r="A178" s="328" t="s">
        <v>1</v>
      </c>
      <c r="B178" s="330">
        <v>929.2</v>
      </c>
      <c r="C178" s="329">
        <v>1200</v>
      </c>
      <c r="D178" s="329">
        <v>3300</v>
      </c>
      <c r="E178" s="329">
        <v>3024.7</v>
      </c>
      <c r="F178" s="305">
        <f t="shared" si="4"/>
        <v>325.51657339647005</v>
      </c>
      <c r="G178" s="339">
        <f t="shared" si="5"/>
        <v>91.657575757575742</v>
      </c>
    </row>
    <row r="179" spans="1:7" x14ac:dyDescent="0.25">
      <c r="A179" s="328" t="s">
        <v>31</v>
      </c>
      <c r="B179" s="330">
        <v>929.2</v>
      </c>
      <c r="C179" s="329">
        <v>1200</v>
      </c>
      <c r="D179" s="329">
        <v>3300</v>
      </c>
      <c r="E179" s="329">
        <v>3024.7</v>
      </c>
      <c r="F179" s="305">
        <f t="shared" si="4"/>
        <v>325.51657339647005</v>
      </c>
      <c r="G179" s="339">
        <f t="shared" si="5"/>
        <v>91.657575757575742</v>
      </c>
    </row>
    <row r="180" spans="1:7" x14ac:dyDescent="0.25">
      <c r="A180" s="328" t="s">
        <v>62</v>
      </c>
      <c r="B180" s="330">
        <v>929.2</v>
      </c>
      <c r="C180" s="329">
        <v>1200</v>
      </c>
      <c r="D180" s="329">
        <v>3300</v>
      </c>
      <c r="E180" s="329">
        <v>3024.7</v>
      </c>
      <c r="F180" s="305">
        <f t="shared" si="4"/>
        <v>325.51657339647005</v>
      </c>
      <c r="G180" s="339">
        <f t="shared" si="5"/>
        <v>91.657575757575742</v>
      </c>
    </row>
    <row r="181" spans="1:7" x14ac:dyDescent="0.25">
      <c r="A181" s="302" t="s">
        <v>63</v>
      </c>
      <c r="B181" s="303">
        <v>904.8</v>
      </c>
      <c r="C181" s="302"/>
      <c r="D181" s="302"/>
      <c r="E181" s="304">
        <v>2859.7</v>
      </c>
      <c r="F181" s="305">
        <f t="shared" si="4"/>
        <v>316.05879752431474</v>
      </c>
      <c r="G181" s="339">
        <v>0</v>
      </c>
    </row>
    <row r="182" spans="1:7" x14ac:dyDescent="0.25">
      <c r="A182" s="302" t="s">
        <v>65</v>
      </c>
      <c r="B182" s="303">
        <v>24.4</v>
      </c>
      <c r="C182" s="302"/>
      <c r="D182" s="302"/>
      <c r="E182" s="303">
        <v>165</v>
      </c>
      <c r="F182" s="305">
        <f t="shared" si="4"/>
        <v>676.22950819672133</v>
      </c>
      <c r="G182" s="339">
        <v>0</v>
      </c>
    </row>
    <row r="183" spans="1:7" ht="26.25" x14ac:dyDescent="0.25">
      <c r="A183" s="334" t="s">
        <v>119</v>
      </c>
      <c r="B183" s="335">
        <v>1784.65</v>
      </c>
      <c r="C183" s="335">
        <v>8400</v>
      </c>
      <c r="D183" s="335">
        <v>4440</v>
      </c>
      <c r="E183" s="335">
        <v>2433.04</v>
      </c>
      <c r="F183" s="338">
        <f t="shared" si="4"/>
        <v>136.33149357016779</v>
      </c>
      <c r="G183" s="341">
        <f t="shared" si="5"/>
        <v>54.7981981981982</v>
      </c>
    </row>
    <row r="184" spans="1:7" x14ac:dyDescent="0.25">
      <c r="A184" s="302" t="s">
        <v>210</v>
      </c>
      <c r="B184" s="304">
        <v>1784.65</v>
      </c>
      <c r="C184" s="304">
        <v>8400</v>
      </c>
      <c r="D184" s="304">
        <v>4440</v>
      </c>
      <c r="E184" s="304">
        <v>2433.04</v>
      </c>
      <c r="F184" s="305">
        <f t="shared" si="4"/>
        <v>136.33149357016779</v>
      </c>
      <c r="G184" s="339">
        <f t="shared" si="5"/>
        <v>54.7981981981982</v>
      </c>
    </row>
    <row r="185" spans="1:7" ht="26.25" x14ac:dyDescent="0.25">
      <c r="A185" s="342" t="s">
        <v>46</v>
      </c>
      <c r="B185" s="343">
        <v>1784.65</v>
      </c>
      <c r="C185" s="343">
        <v>8400</v>
      </c>
      <c r="D185" s="343">
        <v>4440</v>
      </c>
      <c r="E185" s="343">
        <v>2433.04</v>
      </c>
      <c r="F185" s="344">
        <f t="shared" si="4"/>
        <v>136.33149357016779</v>
      </c>
      <c r="G185" s="94">
        <f t="shared" si="5"/>
        <v>54.7981981981982</v>
      </c>
    </row>
    <row r="186" spans="1:7" x14ac:dyDescent="0.25">
      <c r="A186" s="328" t="s">
        <v>1</v>
      </c>
      <c r="B186" s="329">
        <v>1253.6500000000001</v>
      </c>
      <c r="C186" s="329">
        <v>3500</v>
      </c>
      <c r="D186" s="329">
        <v>3737.33</v>
      </c>
      <c r="E186" s="329">
        <v>1893.04</v>
      </c>
      <c r="F186" s="305">
        <f t="shared" si="4"/>
        <v>151.00227336178358</v>
      </c>
      <c r="G186" s="339">
        <f t="shared" si="5"/>
        <v>50.652203578490528</v>
      </c>
    </row>
    <row r="187" spans="1:7" ht="32.25" customHeight="1" x14ac:dyDescent="0.25">
      <c r="A187" s="328" t="s">
        <v>30</v>
      </c>
      <c r="B187" s="328"/>
      <c r="C187" s="330">
        <v>500</v>
      </c>
      <c r="D187" s="330">
        <v>500</v>
      </c>
      <c r="E187" s="328"/>
      <c r="F187" s="305">
        <v>0</v>
      </c>
      <c r="G187" s="339">
        <f t="shared" si="5"/>
        <v>0</v>
      </c>
    </row>
    <row r="188" spans="1:7" x14ac:dyDescent="0.25">
      <c r="A188" s="328" t="s">
        <v>101</v>
      </c>
      <c r="B188" s="328"/>
      <c r="C188" s="330">
        <v>500</v>
      </c>
      <c r="D188" s="330">
        <v>500</v>
      </c>
      <c r="E188" s="328"/>
      <c r="F188" s="305">
        <v>0</v>
      </c>
      <c r="G188" s="339">
        <f t="shared" si="5"/>
        <v>0</v>
      </c>
    </row>
    <row r="189" spans="1:7" ht="21" customHeight="1" x14ac:dyDescent="0.25">
      <c r="A189" s="328" t="s">
        <v>31</v>
      </c>
      <c r="B189" s="328"/>
      <c r="C189" s="328"/>
      <c r="D189" s="330">
        <v>972.33</v>
      </c>
      <c r="E189" s="330">
        <v>972.33</v>
      </c>
      <c r="F189" s="305">
        <v>0</v>
      </c>
      <c r="G189" s="339">
        <f t="shared" si="5"/>
        <v>100</v>
      </c>
    </row>
    <row r="190" spans="1:7" x14ac:dyDescent="0.25">
      <c r="A190" s="328" t="s">
        <v>66</v>
      </c>
      <c r="B190" s="328"/>
      <c r="C190" s="328"/>
      <c r="D190" s="330">
        <v>972.33</v>
      </c>
      <c r="E190" s="330">
        <v>972.33</v>
      </c>
      <c r="F190" s="305">
        <v>0</v>
      </c>
      <c r="G190" s="339">
        <f t="shared" si="5"/>
        <v>100</v>
      </c>
    </row>
    <row r="191" spans="1:7" x14ac:dyDescent="0.25">
      <c r="A191" s="302" t="s">
        <v>67</v>
      </c>
      <c r="B191" s="302"/>
      <c r="C191" s="302"/>
      <c r="D191" s="302"/>
      <c r="E191" s="303">
        <v>972.33</v>
      </c>
      <c r="F191" s="305">
        <v>0</v>
      </c>
      <c r="G191" s="339">
        <v>0</v>
      </c>
    </row>
    <row r="192" spans="1:7" ht="26.25" x14ac:dyDescent="0.25">
      <c r="A192" s="328" t="s">
        <v>36</v>
      </c>
      <c r="B192" s="330">
        <v>308.13</v>
      </c>
      <c r="C192" s="329">
        <v>3000</v>
      </c>
      <c r="D192" s="329">
        <v>1500</v>
      </c>
      <c r="E192" s="330">
        <v>155.71</v>
      </c>
      <c r="F192" s="305">
        <f t="shared" si="4"/>
        <v>50.533865576217828</v>
      </c>
      <c r="G192" s="339">
        <f t="shared" si="5"/>
        <v>10.380666666666666</v>
      </c>
    </row>
    <row r="193" spans="1:7" ht="26.25" x14ac:dyDescent="0.25">
      <c r="A193" s="328" t="s">
        <v>133</v>
      </c>
      <c r="B193" s="330">
        <v>308.13</v>
      </c>
      <c r="C193" s="329">
        <v>3000</v>
      </c>
      <c r="D193" s="329">
        <v>1500</v>
      </c>
      <c r="E193" s="330">
        <v>155.71</v>
      </c>
      <c r="F193" s="305">
        <f t="shared" si="4"/>
        <v>50.533865576217828</v>
      </c>
      <c r="G193" s="339">
        <f t="shared" si="5"/>
        <v>10.380666666666666</v>
      </c>
    </row>
    <row r="194" spans="1:7" x14ac:dyDescent="0.25">
      <c r="A194" s="302" t="s">
        <v>159</v>
      </c>
      <c r="B194" s="303">
        <v>308.13</v>
      </c>
      <c r="C194" s="302"/>
      <c r="D194" s="302"/>
      <c r="E194" s="303">
        <v>155.71</v>
      </c>
      <c r="F194" s="305">
        <f t="shared" si="4"/>
        <v>50.533865576217828</v>
      </c>
      <c r="G194" s="339">
        <v>0</v>
      </c>
    </row>
    <row r="195" spans="1:7" ht="31.5" customHeight="1" x14ac:dyDescent="0.25">
      <c r="A195" s="328" t="s">
        <v>37</v>
      </c>
      <c r="B195" s="330">
        <v>945.52</v>
      </c>
      <c r="C195" s="328"/>
      <c r="D195" s="330">
        <v>765</v>
      </c>
      <c r="E195" s="330">
        <v>765</v>
      </c>
      <c r="F195" s="305">
        <f t="shared" si="4"/>
        <v>80.907860225061341</v>
      </c>
      <c r="G195" s="339">
        <f t="shared" si="5"/>
        <v>100</v>
      </c>
    </row>
    <row r="196" spans="1:7" x14ac:dyDescent="0.25">
      <c r="A196" s="328" t="s">
        <v>120</v>
      </c>
      <c r="B196" s="330">
        <v>945.52</v>
      </c>
      <c r="C196" s="328"/>
      <c r="D196" s="330">
        <v>765</v>
      </c>
      <c r="E196" s="330">
        <v>765</v>
      </c>
      <c r="F196" s="305">
        <f t="shared" si="4"/>
        <v>80.907860225061341</v>
      </c>
      <c r="G196" s="339">
        <f t="shared" si="5"/>
        <v>100</v>
      </c>
    </row>
    <row r="197" spans="1:7" x14ac:dyDescent="0.25">
      <c r="A197" s="302" t="s">
        <v>121</v>
      </c>
      <c r="B197" s="303">
        <v>945.52</v>
      </c>
      <c r="C197" s="302"/>
      <c r="D197" s="302"/>
      <c r="E197" s="303">
        <v>765</v>
      </c>
      <c r="F197" s="305">
        <f t="shared" si="4"/>
        <v>80.907860225061341</v>
      </c>
      <c r="G197" s="339">
        <v>0</v>
      </c>
    </row>
    <row r="198" spans="1:7" x14ac:dyDescent="0.25">
      <c r="A198" s="328" t="s">
        <v>2</v>
      </c>
      <c r="B198" s="330">
        <v>531</v>
      </c>
      <c r="C198" s="329">
        <v>4900</v>
      </c>
      <c r="D198" s="330">
        <v>702.67</v>
      </c>
      <c r="E198" s="330">
        <v>540</v>
      </c>
      <c r="F198" s="305">
        <f t="shared" si="4"/>
        <v>101.69491525423729</v>
      </c>
      <c r="G198" s="339">
        <f t="shared" si="5"/>
        <v>76.849730314372323</v>
      </c>
    </row>
    <row r="199" spans="1:7" ht="26.25" x14ac:dyDescent="0.25">
      <c r="A199" s="328" t="s">
        <v>38</v>
      </c>
      <c r="B199" s="330">
        <v>531</v>
      </c>
      <c r="C199" s="329">
        <v>4900</v>
      </c>
      <c r="D199" s="330">
        <v>702.67</v>
      </c>
      <c r="E199" s="330">
        <v>540</v>
      </c>
      <c r="F199" s="305">
        <f t="shared" si="4"/>
        <v>101.69491525423729</v>
      </c>
      <c r="G199" s="339">
        <f t="shared" si="5"/>
        <v>76.849730314372323</v>
      </c>
    </row>
    <row r="200" spans="1:7" x14ac:dyDescent="0.25">
      <c r="A200" s="328" t="s">
        <v>109</v>
      </c>
      <c r="B200" s="328"/>
      <c r="C200" s="329">
        <v>1900</v>
      </c>
      <c r="D200" s="328"/>
      <c r="E200" s="328"/>
      <c r="F200" s="305">
        <v>0</v>
      </c>
      <c r="G200" s="339">
        <v>0</v>
      </c>
    </row>
    <row r="201" spans="1:7" ht="26.25" x14ac:dyDescent="0.25">
      <c r="A201" s="328" t="s">
        <v>112</v>
      </c>
      <c r="B201" s="330">
        <v>531</v>
      </c>
      <c r="C201" s="329">
        <v>3000</v>
      </c>
      <c r="D201" s="330">
        <v>702.67</v>
      </c>
      <c r="E201" s="330">
        <v>540</v>
      </c>
      <c r="F201" s="305">
        <f t="shared" ref="F201:F262" si="6">SUM(E201/B201*100)</f>
        <v>101.69491525423729</v>
      </c>
      <c r="G201" s="339">
        <f t="shared" ref="G201:G262" si="7">SUM(E201/D201*100)</f>
        <v>76.849730314372323</v>
      </c>
    </row>
    <row r="202" spans="1:7" x14ac:dyDescent="0.25">
      <c r="A202" s="302" t="s">
        <v>113</v>
      </c>
      <c r="B202" s="303">
        <v>531</v>
      </c>
      <c r="C202" s="302"/>
      <c r="D202" s="302"/>
      <c r="E202" s="303">
        <v>540</v>
      </c>
      <c r="F202" s="305">
        <f t="shared" si="6"/>
        <v>101.69491525423729</v>
      </c>
      <c r="G202" s="339">
        <v>0</v>
      </c>
    </row>
    <row r="203" spans="1:7" ht="26.25" x14ac:dyDescent="0.25">
      <c r="A203" s="334" t="s">
        <v>122</v>
      </c>
      <c r="B203" s="335">
        <v>2290.9899999999998</v>
      </c>
      <c r="C203" s="335">
        <v>24575</v>
      </c>
      <c r="D203" s="335">
        <v>22284.01</v>
      </c>
      <c r="E203" s="335">
        <v>22284.01</v>
      </c>
      <c r="F203" s="338">
        <f t="shared" si="6"/>
        <v>972.68036962186648</v>
      </c>
      <c r="G203" s="341">
        <f t="shared" si="7"/>
        <v>100</v>
      </c>
    </row>
    <row r="204" spans="1:7" x14ac:dyDescent="0.25">
      <c r="A204" s="342" t="s">
        <v>49</v>
      </c>
      <c r="B204" s="343">
        <v>2290.9899999999998</v>
      </c>
      <c r="C204" s="343">
        <v>24575</v>
      </c>
      <c r="D204" s="343">
        <v>22284.01</v>
      </c>
      <c r="E204" s="343">
        <v>22284.01</v>
      </c>
      <c r="F204" s="344">
        <f t="shared" si="6"/>
        <v>972.68036962186648</v>
      </c>
      <c r="G204" s="94">
        <f t="shared" si="7"/>
        <v>100</v>
      </c>
    </row>
    <row r="205" spans="1:7" x14ac:dyDescent="0.25">
      <c r="A205" s="328" t="s">
        <v>1</v>
      </c>
      <c r="B205" s="329">
        <v>2290.9899999999998</v>
      </c>
      <c r="C205" s="329">
        <v>24575</v>
      </c>
      <c r="D205" s="329">
        <v>21854.06</v>
      </c>
      <c r="E205" s="329">
        <v>21854.06</v>
      </c>
      <c r="F205" s="305">
        <f t="shared" si="6"/>
        <v>953.913373694342</v>
      </c>
      <c r="G205" s="339">
        <f t="shared" si="7"/>
        <v>100</v>
      </c>
    </row>
    <row r="206" spans="1:7" x14ac:dyDescent="0.25">
      <c r="A206" s="328" t="s">
        <v>30</v>
      </c>
      <c r="B206" s="328"/>
      <c r="C206" s="329">
        <v>9400</v>
      </c>
      <c r="D206" s="329">
        <v>3803.31</v>
      </c>
      <c r="E206" s="329">
        <v>3803.31</v>
      </c>
      <c r="F206" s="305">
        <v>0</v>
      </c>
      <c r="G206" s="339">
        <f t="shared" si="7"/>
        <v>100</v>
      </c>
    </row>
    <row r="207" spans="1:7" x14ac:dyDescent="0.25">
      <c r="A207" s="328" t="s">
        <v>99</v>
      </c>
      <c r="B207" s="328"/>
      <c r="C207" s="329">
        <v>8000</v>
      </c>
      <c r="D207" s="329">
        <v>3264.64</v>
      </c>
      <c r="E207" s="329">
        <v>3264.64</v>
      </c>
      <c r="F207" s="305">
        <v>0</v>
      </c>
      <c r="G207" s="339">
        <f t="shared" si="7"/>
        <v>100</v>
      </c>
    </row>
    <row r="208" spans="1:7" x14ac:dyDescent="0.25">
      <c r="A208" s="302" t="s">
        <v>100</v>
      </c>
      <c r="B208" s="302"/>
      <c r="C208" s="302"/>
      <c r="D208" s="302"/>
      <c r="E208" s="304">
        <v>3264.64</v>
      </c>
      <c r="F208" s="305">
        <v>0</v>
      </c>
      <c r="G208" s="339">
        <v>0</v>
      </c>
    </row>
    <row r="209" spans="1:7" ht="27.6" customHeight="1" x14ac:dyDescent="0.25">
      <c r="A209" s="328" t="s">
        <v>103</v>
      </c>
      <c r="B209" s="328"/>
      <c r="C209" s="329">
        <v>1400</v>
      </c>
      <c r="D209" s="330">
        <v>538.66999999999996</v>
      </c>
      <c r="E209" s="330">
        <v>538.66999999999996</v>
      </c>
      <c r="F209" s="305">
        <v>0</v>
      </c>
      <c r="G209" s="339">
        <f t="shared" si="7"/>
        <v>100</v>
      </c>
    </row>
    <row r="210" spans="1:7" x14ac:dyDescent="0.25">
      <c r="A210" s="302" t="s">
        <v>104</v>
      </c>
      <c r="B210" s="302"/>
      <c r="C210" s="302"/>
      <c r="D210" s="302"/>
      <c r="E210" s="303">
        <v>538.66999999999996</v>
      </c>
      <c r="F210" s="305">
        <v>0</v>
      </c>
      <c r="G210" s="339">
        <v>0</v>
      </c>
    </row>
    <row r="211" spans="1:7" x14ac:dyDescent="0.25">
      <c r="A211" s="328" t="s">
        <v>31</v>
      </c>
      <c r="B211" s="329">
        <v>2290.9899999999998</v>
      </c>
      <c r="C211" s="329">
        <v>15175</v>
      </c>
      <c r="D211" s="329">
        <v>18050.75</v>
      </c>
      <c r="E211" s="329">
        <v>18050.75</v>
      </c>
      <c r="F211" s="305">
        <f t="shared" si="6"/>
        <v>787.90173680373994</v>
      </c>
      <c r="G211" s="339">
        <f t="shared" si="7"/>
        <v>100</v>
      </c>
    </row>
    <row r="212" spans="1:7" x14ac:dyDescent="0.25">
      <c r="A212" s="328" t="s">
        <v>62</v>
      </c>
      <c r="B212" s="329">
        <v>1457.6</v>
      </c>
      <c r="C212" s="330">
        <v>600</v>
      </c>
      <c r="D212" s="329">
        <v>2292.8200000000002</v>
      </c>
      <c r="E212" s="329">
        <v>2292.8200000000002</v>
      </c>
      <c r="F212" s="305">
        <f t="shared" si="6"/>
        <v>157.30104281009883</v>
      </c>
      <c r="G212" s="339">
        <f t="shared" si="7"/>
        <v>100</v>
      </c>
    </row>
    <row r="213" spans="1:7" x14ac:dyDescent="0.25">
      <c r="A213" s="302" t="s">
        <v>63</v>
      </c>
      <c r="B213" s="304">
        <v>1099.2</v>
      </c>
      <c r="C213" s="302"/>
      <c r="D213" s="302"/>
      <c r="E213" s="304">
        <v>1464.32</v>
      </c>
      <c r="F213" s="305">
        <f t="shared" si="6"/>
        <v>133.21688500727802</v>
      </c>
      <c r="G213" s="339">
        <v>0</v>
      </c>
    </row>
    <row r="214" spans="1:7" x14ac:dyDescent="0.25">
      <c r="A214" s="302" t="s">
        <v>65</v>
      </c>
      <c r="B214" s="303">
        <v>358.4</v>
      </c>
      <c r="C214" s="302"/>
      <c r="D214" s="302"/>
      <c r="E214" s="303">
        <v>828.5</v>
      </c>
      <c r="F214" s="305">
        <f t="shared" si="6"/>
        <v>231.16629464285717</v>
      </c>
      <c r="G214" s="339">
        <v>0</v>
      </c>
    </row>
    <row r="215" spans="1:7" x14ac:dyDescent="0.25">
      <c r="A215" s="328" t="s">
        <v>71</v>
      </c>
      <c r="B215" s="328"/>
      <c r="C215" s="329">
        <v>10000</v>
      </c>
      <c r="D215" s="329">
        <v>11386.68</v>
      </c>
      <c r="E215" s="329">
        <v>11386.68</v>
      </c>
      <c r="F215" s="305">
        <v>0</v>
      </c>
      <c r="G215" s="339">
        <f t="shared" si="7"/>
        <v>100</v>
      </c>
    </row>
    <row r="216" spans="1:7" ht="34.5" customHeight="1" x14ac:dyDescent="0.25">
      <c r="A216" s="302" t="s">
        <v>74</v>
      </c>
      <c r="B216" s="302"/>
      <c r="C216" s="302"/>
      <c r="D216" s="302"/>
      <c r="E216" s="303">
        <v>344.91</v>
      </c>
      <c r="F216" s="305">
        <v>0</v>
      </c>
      <c r="G216" s="339">
        <v>0</v>
      </c>
    </row>
    <row r="217" spans="1:7" x14ac:dyDescent="0.25">
      <c r="A217" s="302" t="s">
        <v>77</v>
      </c>
      <c r="B217" s="302"/>
      <c r="C217" s="302"/>
      <c r="D217" s="302"/>
      <c r="E217" s="304">
        <v>11041.77</v>
      </c>
      <c r="F217" s="305">
        <v>0</v>
      </c>
      <c r="G217" s="339">
        <v>0</v>
      </c>
    </row>
    <row r="218" spans="1:7" ht="18" customHeight="1" x14ac:dyDescent="0.25">
      <c r="A218" s="328" t="s">
        <v>80</v>
      </c>
      <c r="B218" s="330">
        <v>833.39</v>
      </c>
      <c r="C218" s="329">
        <v>4575</v>
      </c>
      <c r="D218" s="329">
        <v>4371.25</v>
      </c>
      <c r="E218" s="329">
        <v>4371.25</v>
      </c>
      <c r="F218" s="305">
        <f t="shared" si="6"/>
        <v>524.51433302535429</v>
      </c>
      <c r="G218" s="339">
        <f t="shared" si="7"/>
        <v>100</v>
      </c>
    </row>
    <row r="219" spans="1:7" x14ac:dyDescent="0.25">
      <c r="A219" s="302" t="s">
        <v>106</v>
      </c>
      <c r="B219" s="303">
        <v>833.39</v>
      </c>
      <c r="C219" s="302"/>
      <c r="D219" s="302"/>
      <c r="E219" s="304">
        <v>3579.81</v>
      </c>
      <c r="F219" s="305">
        <f t="shared" si="6"/>
        <v>429.54799073662986</v>
      </c>
      <c r="G219" s="339">
        <v>0</v>
      </c>
    </row>
    <row r="220" spans="1:7" x14ac:dyDescent="0.25">
      <c r="A220" s="302" t="s">
        <v>84</v>
      </c>
      <c r="B220" s="302"/>
      <c r="C220" s="302"/>
      <c r="D220" s="302"/>
      <c r="E220" s="303">
        <v>791.44</v>
      </c>
      <c r="F220" s="305">
        <v>0</v>
      </c>
      <c r="G220" s="339">
        <v>0</v>
      </c>
    </row>
    <row r="221" spans="1:7" x14ac:dyDescent="0.25">
      <c r="A221" s="328" t="s">
        <v>2</v>
      </c>
      <c r="B221" s="328"/>
      <c r="C221" s="328"/>
      <c r="D221" s="330">
        <v>429.95</v>
      </c>
      <c r="E221" s="330">
        <v>429.95</v>
      </c>
      <c r="F221" s="305">
        <v>0</v>
      </c>
      <c r="G221" s="339">
        <f t="shared" si="7"/>
        <v>100</v>
      </c>
    </row>
    <row r="222" spans="1:7" ht="26.25" x14ac:dyDescent="0.25">
      <c r="A222" s="328" t="s">
        <v>38</v>
      </c>
      <c r="B222" s="328"/>
      <c r="C222" s="328"/>
      <c r="D222" s="330">
        <v>429.95</v>
      </c>
      <c r="E222" s="330">
        <v>429.95</v>
      </c>
      <c r="F222" s="305">
        <v>0</v>
      </c>
      <c r="G222" s="339">
        <f t="shared" si="7"/>
        <v>100</v>
      </c>
    </row>
    <row r="223" spans="1:7" x14ac:dyDescent="0.25">
      <c r="A223" s="328" t="s">
        <v>109</v>
      </c>
      <c r="B223" s="328"/>
      <c r="C223" s="328"/>
      <c r="D223" s="330">
        <v>429.95</v>
      </c>
      <c r="E223" s="330">
        <v>429.95</v>
      </c>
      <c r="F223" s="305">
        <v>0</v>
      </c>
      <c r="G223" s="339">
        <f t="shared" si="7"/>
        <v>100</v>
      </c>
    </row>
    <row r="224" spans="1:7" x14ac:dyDescent="0.25">
      <c r="A224" s="302" t="s">
        <v>110</v>
      </c>
      <c r="B224" s="302"/>
      <c r="C224" s="302"/>
      <c r="D224" s="302"/>
      <c r="E224" s="303">
        <v>429.95</v>
      </c>
      <c r="F224" s="305">
        <v>0</v>
      </c>
      <c r="G224" s="339">
        <v>0</v>
      </c>
    </row>
    <row r="225" spans="1:7" ht="27.75" customHeight="1" x14ac:dyDescent="0.25">
      <c r="A225" s="334" t="s">
        <v>123</v>
      </c>
      <c r="B225" s="335">
        <v>1208.77</v>
      </c>
      <c r="C225" s="335">
        <v>2000</v>
      </c>
      <c r="D225" s="335">
        <v>3500</v>
      </c>
      <c r="E225" s="335">
        <v>2462.46</v>
      </c>
      <c r="F225" s="338">
        <f t="shared" si="6"/>
        <v>203.71617429287622</v>
      </c>
      <c r="G225" s="341">
        <f t="shared" si="7"/>
        <v>70.355999999999995</v>
      </c>
    </row>
    <row r="226" spans="1:7" x14ac:dyDescent="0.25">
      <c r="A226" s="302" t="s">
        <v>210</v>
      </c>
      <c r="B226" s="304">
        <v>1208.77</v>
      </c>
      <c r="C226" s="304">
        <v>2000</v>
      </c>
      <c r="D226" s="304">
        <v>3500</v>
      </c>
      <c r="E226" s="304">
        <v>2462.46</v>
      </c>
      <c r="F226" s="305">
        <f t="shared" si="6"/>
        <v>203.71617429287622</v>
      </c>
      <c r="G226" s="339">
        <f t="shared" si="7"/>
        <v>70.355999999999995</v>
      </c>
    </row>
    <row r="227" spans="1:7" x14ac:dyDescent="0.25">
      <c r="A227" s="342" t="s">
        <v>48</v>
      </c>
      <c r="B227" s="343">
        <v>1208.77</v>
      </c>
      <c r="C227" s="343">
        <v>2000</v>
      </c>
      <c r="D227" s="343">
        <v>3500</v>
      </c>
      <c r="E227" s="343">
        <v>2462.46</v>
      </c>
      <c r="F227" s="344">
        <f t="shared" si="6"/>
        <v>203.71617429287622</v>
      </c>
      <c r="G227" s="94">
        <f t="shared" si="7"/>
        <v>70.355999999999995</v>
      </c>
    </row>
    <row r="228" spans="1:7" x14ac:dyDescent="0.25">
      <c r="A228" s="328" t="s">
        <v>1</v>
      </c>
      <c r="B228" s="329">
        <v>1208.77</v>
      </c>
      <c r="C228" s="329">
        <v>2000</v>
      </c>
      <c r="D228" s="329">
        <v>3500</v>
      </c>
      <c r="E228" s="329">
        <v>2462.46</v>
      </c>
      <c r="F228" s="305">
        <f t="shared" si="6"/>
        <v>203.71617429287622</v>
      </c>
      <c r="G228" s="339">
        <f t="shared" si="7"/>
        <v>70.355999999999995</v>
      </c>
    </row>
    <row r="229" spans="1:7" x14ac:dyDescent="0.25">
      <c r="A229" s="328" t="s">
        <v>31</v>
      </c>
      <c r="B229" s="329">
        <v>1208.77</v>
      </c>
      <c r="C229" s="329">
        <v>2000</v>
      </c>
      <c r="D229" s="329">
        <v>3500</v>
      </c>
      <c r="E229" s="329">
        <v>2462.46</v>
      </c>
      <c r="F229" s="305">
        <f t="shared" si="6"/>
        <v>203.71617429287622</v>
      </c>
      <c r="G229" s="339">
        <f t="shared" si="7"/>
        <v>70.355999999999995</v>
      </c>
    </row>
    <row r="230" spans="1:7" ht="28.5" customHeight="1" x14ac:dyDescent="0.25">
      <c r="A230" s="328" t="s">
        <v>66</v>
      </c>
      <c r="B230" s="329">
        <v>1208.77</v>
      </c>
      <c r="C230" s="329">
        <v>2000</v>
      </c>
      <c r="D230" s="329">
        <v>3500</v>
      </c>
      <c r="E230" s="329">
        <v>2462.46</v>
      </c>
      <c r="F230" s="305">
        <f t="shared" si="6"/>
        <v>203.71617429287622</v>
      </c>
      <c r="G230" s="339">
        <f t="shared" si="7"/>
        <v>70.355999999999995</v>
      </c>
    </row>
    <row r="231" spans="1:7" x14ac:dyDescent="0.25">
      <c r="A231" s="302" t="s">
        <v>90</v>
      </c>
      <c r="B231" s="304">
        <v>1208.77</v>
      </c>
      <c r="C231" s="302"/>
      <c r="D231" s="302"/>
      <c r="E231" s="304">
        <v>2462.46</v>
      </c>
      <c r="F231" s="305">
        <f t="shared" si="6"/>
        <v>203.71617429287622</v>
      </c>
      <c r="G231" s="339">
        <v>0</v>
      </c>
    </row>
    <row r="232" spans="1:7" ht="32.25" customHeight="1" x14ac:dyDescent="0.25">
      <c r="A232" s="332" t="s">
        <v>124</v>
      </c>
      <c r="B232" s="333">
        <v>2900.89</v>
      </c>
      <c r="C232" s="333">
        <v>23750</v>
      </c>
      <c r="D232" s="333">
        <v>14903</v>
      </c>
      <c r="E232" s="333">
        <v>14183.75</v>
      </c>
      <c r="F232" s="337">
        <f t="shared" si="6"/>
        <v>488.9447721216593</v>
      </c>
      <c r="G232" s="340">
        <f t="shared" si="7"/>
        <v>95.173790511977458</v>
      </c>
    </row>
    <row r="233" spans="1:7" x14ac:dyDescent="0.25">
      <c r="A233" s="334" t="s">
        <v>125</v>
      </c>
      <c r="B233" s="335">
        <v>2900.89</v>
      </c>
      <c r="C233" s="335">
        <v>23750</v>
      </c>
      <c r="D233" s="335">
        <v>14903</v>
      </c>
      <c r="E233" s="335">
        <v>14183.75</v>
      </c>
      <c r="F233" s="338">
        <f t="shared" si="6"/>
        <v>488.9447721216593</v>
      </c>
      <c r="G233" s="341">
        <f t="shared" si="7"/>
        <v>95.173790511977458</v>
      </c>
    </row>
    <row r="234" spans="1:7" x14ac:dyDescent="0.25">
      <c r="A234" s="342" t="s">
        <v>58</v>
      </c>
      <c r="B234" s="345">
        <v>444.52</v>
      </c>
      <c r="C234" s="343">
        <v>4200</v>
      </c>
      <c r="D234" s="343">
        <v>5403</v>
      </c>
      <c r="E234" s="343">
        <v>5402.67</v>
      </c>
      <c r="F234" s="344">
        <f t="shared" si="6"/>
        <v>1215.3941329973907</v>
      </c>
      <c r="G234" s="94">
        <f t="shared" si="7"/>
        <v>99.993892282065516</v>
      </c>
    </row>
    <row r="235" spans="1:7" x14ac:dyDescent="0.25">
      <c r="A235" s="328" t="s">
        <v>1</v>
      </c>
      <c r="B235" s="330">
        <v>444.52</v>
      </c>
      <c r="C235" s="329">
        <v>4200</v>
      </c>
      <c r="D235" s="329">
        <v>5403</v>
      </c>
      <c r="E235" s="329">
        <v>5402.67</v>
      </c>
      <c r="F235" s="305">
        <f t="shared" si="6"/>
        <v>1215.3941329973907</v>
      </c>
      <c r="G235" s="339">
        <f t="shared" si="7"/>
        <v>99.993892282065516</v>
      </c>
    </row>
    <row r="236" spans="1:7" x14ac:dyDescent="0.25">
      <c r="A236" s="328" t="s">
        <v>30</v>
      </c>
      <c r="B236" s="330">
        <v>444.52</v>
      </c>
      <c r="C236" s="329">
        <v>3200</v>
      </c>
      <c r="D236" s="329">
        <v>5403</v>
      </c>
      <c r="E236" s="329">
        <v>5402.67</v>
      </c>
      <c r="F236" s="305">
        <f t="shared" si="6"/>
        <v>1215.3941329973907</v>
      </c>
      <c r="G236" s="339">
        <f t="shared" si="7"/>
        <v>99.993892282065516</v>
      </c>
    </row>
    <row r="237" spans="1:7" ht="38.450000000000003" customHeight="1" x14ac:dyDescent="0.25">
      <c r="A237" s="328" t="s">
        <v>99</v>
      </c>
      <c r="B237" s="330">
        <v>381.56</v>
      </c>
      <c r="C237" s="329">
        <v>2000</v>
      </c>
      <c r="D237" s="329">
        <v>4494</v>
      </c>
      <c r="E237" s="329">
        <v>4493.67</v>
      </c>
      <c r="F237" s="305">
        <f t="shared" si="6"/>
        <v>1177.7099276653737</v>
      </c>
      <c r="G237" s="339">
        <f t="shared" si="7"/>
        <v>99.992656875834456</v>
      </c>
    </row>
    <row r="238" spans="1:7" ht="33.75" customHeight="1" x14ac:dyDescent="0.25">
      <c r="A238" s="302" t="s">
        <v>100</v>
      </c>
      <c r="B238" s="303">
        <v>381.56</v>
      </c>
      <c r="C238" s="302"/>
      <c r="D238" s="302"/>
      <c r="E238" s="304">
        <v>4493.67</v>
      </c>
      <c r="F238" s="305">
        <f t="shared" si="6"/>
        <v>1177.7099276653737</v>
      </c>
      <c r="G238" s="339">
        <v>0</v>
      </c>
    </row>
    <row r="239" spans="1:7" x14ac:dyDescent="0.25">
      <c r="A239" s="328" t="s">
        <v>101</v>
      </c>
      <c r="B239" s="328"/>
      <c r="C239" s="330">
        <v>800</v>
      </c>
      <c r="D239" s="330">
        <v>168</v>
      </c>
      <c r="E239" s="330">
        <v>168</v>
      </c>
      <c r="F239" s="305">
        <v>0</v>
      </c>
      <c r="G239" s="339">
        <f t="shared" si="7"/>
        <v>100</v>
      </c>
    </row>
    <row r="240" spans="1:7" ht="21.75" customHeight="1" x14ac:dyDescent="0.25">
      <c r="A240" s="302" t="s">
        <v>102</v>
      </c>
      <c r="B240" s="302"/>
      <c r="C240" s="302"/>
      <c r="D240" s="302"/>
      <c r="E240" s="303">
        <v>168</v>
      </c>
      <c r="F240" s="305">
        <v>0</v>
      </c>
      <c r="G240" s="339">
        <v>0</v>
      </c>
    </row>
    <row r="241" spans="1:7" x14ac:dyDescent="0.25">
      <c r="A241" s="328" t="s">
        <v>103</v>
      </c>
      <c r="B241" s="330">
        <v>62.96</v>
      </c>
      <c r="C241" s="330">
        <v>400</v>
      </c>
      <c r="D241" s="330">
        <v>741</v>
      </c>
      <c r="E241" s="330">
        <v>741</v>
      </c>
      <c r="F241" s="305">
        <f t="shared" si="6"/>
        <v>1176.9377382465057</v>
      </c>
      <c r="G241" s="339">
        <f t="shared" si="7"/>
        <v>100</v>
      </c>
    </row>
    <row r="242" spans="1:7" x14ac:dyDescent="0.25">
      <c r="A242" s="302" t="s">
        <v>104</v>
      </c>
      <c r="B242" s="303">
        <v>62.96</v>
      </c>
      <c r="C242" s="302"/>
      <c r="D242" s="302"/>
      <c r="E242" s="303">
        <v>741</v>
      </c>
      <c r="F242" s="305">
        <f t="shared" si="6"/>
        <v>1176.9377382465057</v>
      </c>
      <c r="G242" s="339">
        <v>0</v>
      </c>
    </row>
    <row r="243" spans="1:7" x14ac:dyDescent="0.25">
      <c r="A243" s="328" t="s">
        <v>31</v>
      </c>
      <c r="B243" s="328"/>
      <c r="C243" s="329">
        <v>1000</v>
      </c>
      <c r="D243" s="328"/>
      <c r="E243" s="328"/>
      <c r="F243" s="305">
        <v>0</v>
      </c>
      <c r="G243" s="339">
        <v>0</v>
      </c>
    </row>
    <row r="244" spans="1:7" x14ac:dyDescent="0.25">
      <c r="A244" s="328" t="s">
        <v>62</v>
      </c>
      <c r="B244" s="328"/>
      <c r="C244" s="329">
        <v>1000</v>
      </c>
      <c r="D244" s="328"/>
      <c r="E244" s="328"/>
      <c r="F244" s="305">
        <v>0</v>
      </c>
      <c r="G244" s="339">
        <v>0</v>
      </c>
    </row>
    <row r="245" spans="1:7" x14ac:dyDescent="0.25">
      <c r="A245" s="342" t="s">
        <v>59</v>
      </c>
      <c r="B245" s="345">
        <v>368.45</v>
      </c>
      <c r="C245" s="343">
        <v>3350</v>
      </c>
      <c r="D245" s="343">
        <v>1732</v>
      </c>
      <c r="E245" s="343">
        <v>1320.01</v>
      </c>
      <c r="F245" s="344">
        <f t="shared" si="6"/>
        <v>358.26027954946397</v>
      </c>
      <c r="G245" s="94">
        <f t="shared" si="7"/>
        <v>76.213048498845268</v>
      </c>
    </row>
    <row r="246" spans="1:7" x14ac:dyDescent="0.25">
      <c r="A246" s="328" t="s">
        <v>1</v>
      </c>
      <c r="B246" s="330">
        <v>368.45</v>
      </c>
      <c r="C246" s="329">
        <v>3350</v>
      </c>
      <c r="D246" s="329">
        <v>1732</v>
      </c>
      <c r="E246" s="329">
        <v>1320.01</v>
      </c>
      <c r="F246" s="305">
        <f t="shared" si="6"/>
        <v>358.26027954946397</v>
      </c>
      <c r="G246" s="339">
        <f t="shared" si="7"/>
        <v>76.213048498845268</v>
      </c>
    </row>
    <row r="247" spans="1:7" x14ac:dyDescent="0.25">
      <c r="A247" s="328" t="s">
        <v>30</v>
      </c>
      <c r="B247" s="330">
        <v>368.45</v>
      </c>
      <c r="C247" s="329">
        <v>2800</v>
      </c>
      <c r="D247" s="329">
        <v>1700</v>
      </c>
      <c r="E247" s="329">
        <v>1303.54</v>
      </c>
      <c r="F247" s="305">
        <f t="shared" si="6"/>
        <v>353.79020219839867</v>
      </c>
      <c r="G247" s="339">
        <f t="shared" si="7"/>
        <v>76.678823529411773</v>
      </c>
    </row>
    <row r="248" spans="1:7" x14ac:dyDescent="0.25">
      <c r="A248" s="328" t="s">
        <v>99</v>
      </c>
      <c r="B248" s="330">
        <v>264.76</v>
      </c>
      <c r="C248" s="329">
        <v>1800</v>
      </c>
      <c r="D248" s="329">
        <v>1200</v>
      </c>
      <c r="E248" s="329">
        <v>1035.32</v>
      </c>
      <c r="F248" s="305">
        <f t="shared" si="6"/>
        <v>391.04094274059526</v>
      </c>
      <c r="G248" s="339">
        <f t="shared" si="7"/>
        <v>86.276666666666657</v>
      </c>
    </row>
    <row r="249" spans="1:7" x14ac:dyDescent="0.25">
      <c r="A249" s="302" t="s">
        <v>100</v>
      </c>
      <c r="B249" s="303">
        <v>264.76</v>
      </c>
      <c r="C249" s="302"/>
      <c r="D249" s="302"/>
      <c r="E249" s="304">
        <v>1035.32</v>
      </c>
      <c r="F249" s="305">
        <f t="shared" si="6"/>
        <v>391.04094274059526</v>
      </c>
      <c r="G249" s="339">
        <v>0</v>
      </c>
    </row>
    <row r="250" spans="1:7" ht="23.25" customHeight="1" x14ac:dyDescent="0.25">
      <c r="A250" s="328" t="s">
        <v>101</v>
      </c>
      <c r="B250" s="330">
        <v>60</v>
      </c>
      <c r="C250" s="330">
        <v>500</v>
      </c>
      <c r="D250" s="330">
        <v>200</v>
      </c>
      <c r="E250" s="330">
        <v>94.8</v>
      </c>
      <c r="F250" s="305">
        <f t="shared" si="6"/>
        <v>157.99999999999997</v>
      </c>
      <c r="G250" s="339">
        <f t="shared" si="7"/>
        <v>47.4</v>
      </c>
    </row>
    <row r="251" spans="1:7" x14ac:dyDescent="0.25">
      <c r="A251" s="302" t="s">
        <v>102</v>
      </c>
      <c r="B251" s="303">
        <v>60</v>
      </c>
      <c r="C251" s="302"/>
      <c r="D251" s="302"/>
      <c r="E251" s="303">
        <v>94.8</v>
      </c>
      <c r="F251" s="305">
        <f t="shared" si="6"/>
        <v>157.99999999999997</v>
      </c>
      <c r="G251" s="339">
        <v>0</v>
      </c>
    </row>
    <row r="252" spans="1:7" x14ac:dyDescent="0.25">
      <c r="A252" s="328" t="s">
        <v>103</v>
      </c>
      <c r="B252" s="330">
        <v>43.69</v>
      </c>
      <c r="C252" s="330">
        <v>500</v>
      </c>
      <c r="D252" s="330">
        <v>300</v>
      </c>
      <c r="E252" s="330">
        <v>173.42</v>
      </c>
      <c r="F252" s="305">
        <f t="shared" si="6"/>
        <v>396.93293659876406</v>
      </c>
      <c r="G252" s="339">
        <f t="shared" si="7"/>
        <v>57.806666666666665</v>
      </c>
    </row>
    <row r="253" spans="1:7" x14ac:dyDescent="0.25">
      <c r="A253" s="302" t="s">
        <v>104</v>
      </c>
      <c r="B253" s="303">
        <v>43.69</v>
      </c>
      <c r="C253" s="302"/>
      <c r="D253" s="302"/>
      <c r="E253" s="303">
        <v>173.42</v>
      </c>
      <c r="F253" s="305">
        <f t="shared" si="6"/>
        <v>396.93293659876406</v>
      </c>
      <c r="G253" s="339">
        <v>0</v>
      </c>
    </row>
    <row r="254" spans="1:7" x14ac:dyDescent="0.25">
      <c r="A254" s="328" t="s">
        <v>31</v>
      </c>
      <c r="B254" s="328"/>
      <c r="C254" s="330">
        <v>550</v>
      </c>
      <c r="D254" s="330">
        <v>32</v>
      </c>
      <c r="E254" s="330">
        <v>16.47</v>
      </c>
      <c r="F254" s="305">
        <v>0</v>
      </c>
      <c r="G254" s="339">
        <f t="shared" si="7"/>
        <v>51.46875</v>
      </c>
    </row>
    <row r="255" spans="1:7" x14ac:dyDescent="0.25">
      <c r="A255" s="328" t="s">
        <v>62</v>
      </c>
      <c r="B255" s="328"/>
      <c r="C255" s="330">
        <v>500</v>
      </c>
      <c r="D255" s="330">
        <v>20</v>
      </c>
      <c r="E255" s="330">
        <v>4.5</v>
      </c>
      <c r="F255" s="305">
        <v>0</v>
      </c>
      <c r="G255" s="339">
        <f t="shared" si="7"/>
        <v>22.5</v>
      </c>
    </row>
    <row r="256" spans="1:7" x14ac:dyDescent="0.25">
      <c r="A256" s="302" t="s">
        <v>63</v>
      </c>
      <c r="B256" s="302"/>
      <c r="C256" s="302"/>
      <c r="D256" s="302"/>
      <c r="E256" s="303">
        <v>4.5</v>
      </c>
      <c r="F256" s="305">
        <v>0</v>
      </c>
      <c r="G256" s="339">
        <v>0</v>
      </c>
    </row>
    <row r="257" spans="1:7" x14ac:dyDescent="0.25">
      <c r="A257" s="328" t="s">
        <v>71</v>
      </c>
      <c r="B257" s="328"/>
      <c r="C257" s="330">
        <v>50</v>
      </c>
      <c r="D257" s="330">
        <v>12</v>
      </c>
      <c r="E257" s="330">
        <v>11.97</v>
      </c>
      <c r="F257" s="305">
        <v>0</v>
      </c>
      <c r="G257" s="339">
        <f t="shared" si="7"/>
        <v>99.75</v>
      </c>
    </row>
    <row r="258" spans="1:7" x14ac:dyDescent="0.25">
      <c r="A258" s="302" t="s">
        <v>76</v>
      </c>
      <c r="B258" s="302"/>
      <c r="C258" s="302"/>
      <c r="D258" s="302"/>
      <c r="E258" s="303">
        <v>11.97</v>
      </c>
      <c r="F258" s="305">
        <v>0</v>
      </c>
      <c r="G258" s="339">
        <v>0</v>
      </c>
    </row>
    <row r="259" spans="1:7" x14ac:dyDescent="0.25">
      <c r="A259" s="302" t="s">
        <v>210</v>
      </c>
      <c r="B259" s="304">
        <v>2087.92</v>
      </c>
      <c r="C259" s="304">
        <v>16200</v>
      </c>
      <c r="D259" s="304">
        <v>7768</v>
      </c>
      <c r="E259" s="304">
        <v>7461.07</v>
      </c>
      <c r="F259" s="305">
        <f t="shared" si="6"/>
        <v>357.34463006245448</v>
      </c>
      <c r="G259" s="339">
        <f t="shared" si="7"/>
        <v>96.048789907312056</v>
      </c>
    </row>
    <row r="260" spans="1:7" x14ac:dyDescent="0.25">
      <c r="A260" s="342" t="s">
        <v>48</v>
      </c>
      <c r="B260" s="343">
        <v>2087.92</v>
      </c>
      <c r="C260" s="343">
        <v>16200</v>
      </c>
      <c r="D260" s="343">
        <v>7768</v>
      </c>
      <c r="E260" s="343">
        <v>7461.07</v>
      </c>
      <c r="F260" s="344">
        <f t="shared" si="6"/>
        <v>357.34463006245448</v>
      </c>
      <c r="G260" s="94">
        <f t="shared" si="7"/>
        <v>96.048789907312056</v>
      </c>
    </row>
    <row r="261" spans="1:7" x14ac:dyDescent="0.25">
      <c r="A261" s="328" t="s">
        <v>1</v>
      </c>
      <c r="B261" s="329">
        <v>2087.92</v>
      </c>
      <c r="C261" s="329">
        <v>16200</v>
      </c>
      <c r="D261" s="329">
        <v>7768</v>
      </c>
      <c r="E261" s="329">
        <v>7461.07</v>
      </c>
      <c r="F261" s="305">
        <f t="shared" si="6"/>
        <v>357.34463006245448</v>
      </c>
      <c r="G261" s="339">
        <f t="shared" si="7"/>
        <v>96.048789907312056</v>
      </c>
    </row>
    <row r="262" spans="1:7" ht="21" customHeight="1" x14ac:dyDescent="0.25">
      <c r="A262" s="328" t="s">
        <v>30</v>
      </c>
      <c r="B262" s="329">
        <v>2087.92</v>
      </c>
      <c r="C262" s="329">
        <v>14100</v>
      </c>
      <c r="D262" s="329">
        <v>7600</v>
      </c>
      <c r="E262" s="329">
        <v>7367.7</v>
      </c>
      <c r="F262" s="305">
        <f t="shared" si="6"/>
        <v>352.87271542970996</v>
      </c>
      <c r="G262" s="339">
        <f t="shared" si="7"/>
        <v>96.943421052631578</v>
      </c>
    </row>
    <row r="263" spans="1:7" x14ac:dyDescent="0.25">
      <c r="A263" s="328" t="s">
        <v>99</v>
      </c>
      <c r="B263" s="329">
        <v>1500.36</v>
      </c>
      <c r="C263" s="329">
        <v>9500</v>
      </c>
      <c r="D263" s="329">
        <v>6000</v>
      </c>
      <c r="E263" s="329">
        <v>5864.92</v>
      </c>
      <c r="F263" s="305">
        <f t="shared" ref="F263:F325" si="8">SUM(E263/B263*100)</f>
        <v>390.9008504625557</v>
      </c>
      <c r="G263" s="339">
        <f t="shared" ref="G263:G317" si="9">SUM(E263/D263*100)</f>
        <v>97.748666666666679</v>
      </c>
    </row>
    <row r="264" spans="1:7" x14ac:dyDescent="0.25">
      <c r="A264" s="302" t="s">
        <v>100</v>
      </c>
      <c r="B264" s="304">
        <v>1500.36</v>
      </c>
      <c r="C264" s="302"/>
      <c r="D264" s="302"/>
      <c r="E264" s="304">
        <v>5864.92</v>
      </c>
      <c r="F264" s="305">
        <f t="shared" si="8"/>
        <v>390.9008504625557</v>
      </c>
      <c r="G264" s="339">
        <v>0</v>
      </c>
    </row>
    <row r="265" spans="1:7" x14ac:dyDescent="0.25">
      <c r="A265" s="328" t="s">
        <v>101</v>
      </c>
      <c r="B265" s="330">
        <v>340</v>
      </c>
      <c r="C265" s="329">
        <v>2300</v>
      </c>
      <c r="D265" s="330">
        <v>600</v>
      </c>
      <c r="E265" s="330">
        <v>537.20000000000005</v>
      </c>
      <c r="F265" s="305">
        <f t="shared" si="8"/>
        <v>158</v>
      </c>
      <c r="G265" s="339">
        <f t="shared" si="9"/>
        <v>89.533333333333346</v>
      </c>
    </row>
    <row r="266" spans="1:7" x14ac:dyDescent="0.25">
      <c r="A266" s="302" t="s">
        <v>102</v>
      </c>
      <c r="B266" s="303">
        <v>340</v>
      </c>
      <c r="C266" s="302"/>
      <c r="D266" s="302"/>
      <c r="E266" s="303">
        <v>537.20000000000005</v>
      </c>
      <c r="F266" s="305">
        <f t="shared" si="8"/>
        <v>158</v>
      </c>
      <c r="G266" s="339">
        <v>0</v>
      </c>
    </row>
    <row r="267" spans="1:7" x14ac:dyDescent="0.25">
      <c r="A267" s="328" t="s">
        <v>103</v>
      </c>
      <c r="B267" s="330">
        <v>247.56</v>
      </c>
      <c r="C267" s="329">
        <v>2300</v>
      </c>
      <c r="D267" s="329">
        <v>1000</v>
      </c>
      <c r="E267" s="330">
        <v>965.58</v>
      </c>
      <c r="F267" s="305">
        <f t="shared" si="8"/>
        <v>390.03877847794473</v>
      </c>
      <c r="G267" s="339">
        <f t="shared" si="9"/>
        <v>96.557999999999993</v>
      </c>
    </row>
    <row r="268" spans="1:7" x14ac:dyDescent="0.25">
      <c r="A268" s="302" t="s">
        <v>104</v>
      </c>
      <c r="B268" s="303">
        <v>247.56</v>
      </c>
      <c r="C268" s="302"/>
      <c r="D268" s="302"/>
      <c r="E268" s="303">
        <v>965.58</v>
      </c>
      <c r="F268" s="305">
        <f t="shared" si="8"/>
        <v>390.03877847794473</v>
      </c>
      <c r="G268" s="339">
        <v>0</v>
      </c>
    </row>
    <row r="269" spans="1:7" x14ac:dyDescent="0.25">
      <c r="A269" s="328" t="s">
        <v>31</v>
      </c>
      <c r="B269" s="328"/>
      <c r="C269" s="329">
        <v>2100</v>
      </c>
      <c r="D269" s="330">
        <v>168</v>
      </c>
      <c r="E269" s="330">
        <v>93.37</v>
      </c>
      <c r="F269" s="305">
        <v>0</v>
      </c>
      <c r="G269" s="339">
        <f t="shared" si="9"/>
        <v>55.577380952380949</v>
      </c>
    </row>
    <row r="270" spans="1:7" x14ac:dyDescent="0.25">
      <c r="A270" s="328" t="s">
        <v>62</v>
      </c>
      <c r="B270" s="328"/>
      <c r="C270" s="329">
        <v>1800</v>
      </c>
      <c r="D270" s="330">
        <v>100</v>
      </c>
      <c r="E270" s="330">
        <v>25.5</v>
      </c>
      <c r="F270" s="305">
        <v>0</v>
      </c>
      <c r="G270" s="339">
        <f t="shared" si="9"/>
        <v>25.5</v>
      </c>
    </row>
    <row r="271" spans="1:7" x14ac:dyDescent="0.25">
      <c r="A271" s="302" t="s">
        <v>63</v>
      </c>
      <c r="B271" s="302"/>
      <c r="C271" s="302"/>
      <c r="D271" s="302"/>
      <c r="E271" s="303">
        <v>25.5</v>
      </c>
      <c r="F271" s="305">
        <v>0</v>
      </c>
      <c r="G271" s="339">
        <v>0</v>
      </c>
    </row>
    <row r="272" spans="1:7" x14ac:dyDescent="0.25">
      <c r="A272" s="328" t="s">
        <v>71</v>
      </c>
      <c r="B272" s="328"/>
      <c r="C272" s="330">
        <v>300</v>
      </c>
      <c r="D272" s="330">
        <v>68</v>
      </c>
      <c r="E272" s="330">
        <v>67.87</v>
      </c>
      <c r="F272" s="305">
        <v>0</v>
      </c>
      <c r="G272" s="339">
        <f t="shared" si="9"/>
        <v>99.808823529411768</v>
      </c>
    </row>
    <row r="273" spans="1:7" x14ac:dyDescent="0.25">
      <c r="A273" s="302" t="s">
        <v>76</v>
      </c>
      <c r="B273" s="302"/>
      <c r="C273" s="302"/>
      <c r="D273" s="302"/>
      <c r="E273" s="303">
        <v>67.87</v>
      </c>
      <c r="F273" s="305">
        <v>0</v>
      </c>
      <c r="G273" s="339">
        <v>0</v>
      </c>
    </row>
    <row r="274" spans="1:7" ht="41.45" customHeight="1" x14ac:dyDescent="0.25">
      <c r="A274" s="332" t="s">
        <v>126</v>
      </c>
      <c r="B274" s="333">
        <v>332000</v>
      </c>
      <c r="C274" s="333">
        <v>824124</v>
      </c>
      <c r="D274" s="333">
        <v>881000</v>
      </c>
      <c r="E274" s="333">
        <v>851814.07</v>
      </c>
      <c r="F274" s="337">
        <f t="shared" si="8"/>
        <v>256.57050301204816</v>
      </c>
      <c r="G274" s="340">
        <f t="shared" si="9"/>
        <v>96.68718161180476</v>
      </c>
    </row>
    <row r="275" spans="1:7" ht="28.5" customHeight="1" x14ac:dyDescent="0.25">
      <c r="A275" s="334" t="s">
        <v>127</v>
      </c>
      <c r="B275" s="335">
        <v>332000</v>
      </c>
      <c r="C275" s="335">
        <v>824124</v>
      </c>
      <c r="D275" s="335">
        <v>881000</v>
      </c>
      <c r="E275" s="335">
        <v>851814.07</v>
      </c>
      <c r="F275" s="338">
        <f t="shared" si="8"/>
        <v>256.57050301204816</v>
      </c>
      <c r="G275" s="341">
        <f t="shared" si="9"/>
        <v>96.68718161180476</v>
      </c>
    </row>
    <row r="276" spans="1:7" x14ac:dyDescent="0.25">
      <c r="A276" s="342" t="s">
        <v>58</v>
      </c>
      <c r="B276" s="343">
        <v>332000</v>
      </c>
      <c r="C276" s="343">
        <v>824124</v>
      </c>
      <c r="D276" s="343">
        <v>881000</v>
      </c>
      <c r="E276" s="343">
        <v>851814.07</v>
      </c>
      <c r="F276" s="344">
        <f t="shared" si="8"/>
        <v>256.57050301204816</v>
      </c>
      <c r="G276" s="94">
        <f t="shared" si="9"/>
        <v>96.68718161180476</v>
      </c>
    </row>
    <row r="277" spans="1:7" ht="21.75" customHeight="1" x14ac:dyDescent="0.25">
      <c r="A277" s="328" t="s">
        <v>2</v>
      </c>
      <c r="B277" s="329">
        <v>332000</v>
      </c>
      <c r="C277" s="329">
        <v>824124</v>
      </c>
      <c r="D277" s="329">
        <v>881000</v>
      </c>
      <c r="E277" s="329">
        <v>851814.07</v>
      </c>
      <c r="F277" s="305">
        <f t="shared" si="8"/>
        <v>256.57050301204816</v>
      </c>
      <c r="G277" s="339">
        <f t="shared" si="9"/>
        <v>96.68718161180476</v>
      </c>
    </row>
    <row r="278" spans="1:7" ht="26.25" x14ac:dyDescent="0.25">
      <c r="A278" s="328" t="s">
        <v>38</v>
      </c>
      <c r="B278" s="328"/>
      <c r="C278" s="328"/>
      <c r="D278" s="329">
        <v>33000</v>
      </c>
      <c r="E278" s="329">
        <v>33000</v>
      </c>
      <c r="F278" s="305">
        <v>0</v>
      </c>
      <c r="G278" s="339">
        <f t="shared" si="9"/>
        <v>100</v>
      </c>
    </row>
    <row r="279" spans="1:7" x14ac:dyDescent="0.25">
      <c r="A279" s="328" t="s">
        <v>109</v>
      </c>
      <c r="B279" s="328"/>
      <c r="C279" s="328"/>
      <c r="D279" s="329">
        <v>33000</v>
      </c>
      <c r="E279" s="329">
        <v>33000</v>
      </c>
      <c r="F279" s="305">
        <v>0</v>
      </c>
      <c r="G279" s="339">
        <f t="shared" si="9"/>
        <v>100</v>
      </c>
    </row>
    <row r="280" spans="1:7" x14ac:dyDescent="0.25">
      <c r="A280" s="302" t="s">
        <v>110</v>
      </c>
      <c r="B280" s="302"/>
      <c r="C280" s="302"/>
      <c r="D280" s="302"/>
      <c r="E280" s="304">
        <v>33000</v>
      </c>
      <c r="F280" s="305">
        <v>0</v>
      </c>
      <c r="G280" s="339">
        <v>0</v>
      </c>
    </row>
    <row r="281" spans="1:7" ht="26.25" x14ac:dyDescent="0.25">
      <c r="A281" s="328" t="s">
        <v>33</v>
      </c>
      <c r="B281" s="329">
        <v>332000</v>
      </c>
      <c r="C281" s="329">
        <v>824124</v>
      </c>
      <c r="D281" s="329">
        <v>848000</v>
      </c>
      <c r="E281" s="329">
        <v>818814.07</v>
      </c>
      <c r="F281" s="305">
        <f t="shared" si="8"/>
        <v>246.63074397590358</v>
      </c>
      <c r="G281" s="339">
        <f t="shared" si="9"/>
        <v>96.558262971698099</v>
      </c>
    </row>
    <row r="282" spans="1:7" ht="39.6" customHeight="1" x14ac:dyDescent="0.25">
      <c r="A282" s="328" t="s">
        <v>95</v>
      </c>
      <c r="B282" s="329">
        <v>332000</v>
      </c>
      <c r="C282" s="329">
        <v>824124</v>
      </c>
      <c r="D282" s="329">
        <v>848000</v>
      </c>
      <c r="E282" s="329">
        <v>818814.07</v>
      </c>
      <c r="F282" s="305">
        <f t="shared" si="8"/>
        <v>246.63074397590358</v>
      </c>
      <c r="G282" s="339">
        <f t="shared" si="9"/>
        <v>96.558262971698099</v>
      </c>
    </row>
    <row r="283" spans="1:7" ht="32.25" customHeight="1" x14ac:dyDescent="0.25">
      <c r="A283" s="302" t="s">
        <v>96</v>
      </c>
      <c r="B283" s="304">
        <v>332000</v>
      </c>
      <c r="C283" s="302"/>
      <c r="D283" s="302"/>
      <c r="E283" s="304">
        <v>818814.07</v>
      </c>
      <c r="F283" s="305">
        <f t="shared" si="8"/>
        <v>246.63074397590358</v>
      </c>
      <c r="G283" s="339">
        <v>0</v>
      </c>
    </row>
    <row r="284" spans="1:7" ht="24.75" customHeight="1" x14ac:dyDescent="0.25">
      <c r="A284" s="332" t="s">
        <v>128</v>
      </c>
      <c r="B284" s="333">
        <v>1476732.45</v>
      </c>
      <c r="C284" s="333">
        <v>2534420</v>
      </c>
      <c r="D284" s="333">
        <v>525000</v>
      </c>
      <c r="E284" s="333">
        <v>37364.29</v>
      </c>
      <c r="F284" s="337">
        <f t="shared" si="8"/>
        <v>2.5302003758365306</v>
      </c>
      <c r="G284" s="340">
        <f t="shared" si="9"/>
        <v>7.1170076190476186</v>
      </c>
    </row>
    <row r="285" spans="1:7" ht="16.5" customHeight="1" x14ac:dyDescent="0.25">
      <c r="A285" s="334" t="s">
        <v>129</v>
      </c>
      <c r="B285" s="335">
        <v>360944.62</v>
      </c>
      <c r="C285" s="335">
        <v>1288670</v>
      </c>
      <c r="D285" s="335">
        <v>525000</v>
      </c>
      <c r="E285" s="335">
        <v>37364.29</v>
      </c>
      <c r="F285" s="338">
        <f t="shared" si="8"/>
        <v>10.351806878296179</v>
      </c>
      <c r="G285" s="341">
        <f t="shared" si="9"/>
        <v>7.1170076190476186</v>
      </c>
    </row>
    <row r="286" spans="1:7" x14ac:dyDescent="0.25">
      <c r="A286" s="342" t="s">
        <v>58</v>
      </c>
      <c r="B286" s="343">
        <v>17968.63</v>
      </c>
      <c r="C286" s="343">
        <v>5670</v>
      </c>
      <c r="D286" s="343">
        <v>15000</v>
      </c>
      <c r="E286" s="343">
        <v>7803.53</v>
      </c>
      <c r="F286" s="344">
        <f t="shared" si="8"/>
        <v>43.428630897291555</v>
      </c>
      <c r="G286" s="94">
        <f t="shared" si="9"/>
        <v>52.023533333333326</v>
      </c>
    </row>
    <row r="287" spans="1:7" x14ac:dyDescent="0.25">
      <c r="A287" s="328" t="s">
        <v>1</v>
      </c>
      <c r="B287" s="329">
        <v>17968.63</v>
      </c>
      <c r="C287" s="329">
        <v>5670</v>
      </c>
      <c r="D287" s="329">
        <v>15000</v>
      </c>
      <c r="E287" s="329">
        <v>7803.53</v>
      </c>
      <c r="F287" s="305">
        <f t="shared" si="8"/>
        <v>43.428630897291555</v>
      </c>
      <c r="G287" s="339">
        <f t="shared" si="9"/>
        <v>52.023533333333326</v>
      </c>
    </row>
    <row r="288" spans="1:7" x14ac:dyDescent="0.25">
      <c r="A288" s="328" t="s">
        <v>31</v>
      </c>
      <c r="B288" s="329">
        <v>17968.63</v>
      </c>
      <c r="C288" s="329">
        <v>5670</v>
      </c>
      <c r="D288" s="329">
        <v>15000</v>
      </c>
      <c r="E288" s="329">
        <v>7803.53</v>
      </c>
      <c r="F288" s="305">
        <f t="shared" si="8"/>
        <v>43.428630897291555</v>
      </c>
      <c r="G288" s="339">
        <f t="shared" si="9"/>
        <v>52.023533333333326</v>
      </c>
    </row>
    <row r="289" spans="1:7" x14ac:dyDescent="0.25">
      <c r="A289" s="328" t="s">
        <v>71</v>
      </c>
      <c r="B289" s="329">
        <v>17968.63</v>
      </c>
      <c r="C289" s="329">
        <v>5670</v>
      </c>
      <c r="D289" s="329">
        <v>13000</v>
      </c>
      <c r="E289" s="329">
        <v>7463.62</v>
      </c>
      <c r="F289" s="305">
        <f t="shared" si="8"/>
        <v>41.536945220642863</v>
      </c>
      <c r="G289" s="339">
        <f t="shared" si="9"/>
        <v>57.412461538461535</v>
      </c>
    </row>
    <row r="290" spans="1:7" x14ac:dyDescent="0.25">
      <c r="A290" s="302" t="s">
        <v>73</v>
      </c>
      <c r="B290" s="302"/>
      <c r="C290" s="302"/>
      <c r="D290" s="302"/>
      <c r="E290" s="304">
        <v>1742.5</v>
      </c>
      <c r="F290" s="305">
        <v>0</v>
      </c>
      <c r="G290" s="339">
        <v>0</v>
      </c>
    </row>
    <row r="291" spans="1:7" x14ac:dyDescent="0.25">
      <c r="A291" s="302" t="s">
        <v>77</v>
      </c>
      <c r="B291" s="304">
        <v>17930.05</v>
      </c>
      <c r="C291" s="302"/>
      <c r="D291" s="302"/>
      <c r="E291" s="304">
        <v>5721.12</v>
      </c>
      <c r="F291" s="305">
        <f t="shared" si="8"/>
        <v>31.907998025660834</v>
      </c>
      <c r="G291" s="339">
        <v>0</v>
      </c>
    </row>
    <row r="292" spans="1:7" x14ac:dyDescent="0.25">
      <c r="A292" s="302" t="s">
        <v>79</v>
      </c>
      <c r="B292" s="303">
        <v>38.58</v>
      </c>
      <c r="C292" s="302"/>
      <c r="D292" s="302"/>
      <c r="E292" s="302"/>
      <c r="F292" s="305">
        <f t="shared" si="8"/>
        <v>0</v>
      </c>
      <c r="G292" s="339">
        <v>0</v>
      </c>
    </row>
    <row r="293" spans="1:7" x14ac:dyDescent="0.25">
      <c r="A293" s="328" t="s">
        <v>80</v>
      </c>
      <c r="B293" s="328"/>
      <c r="C293" s="328"/>
      <c r="D293" s="329">
        <v>2000</v>
      </c>
      <c r="E293" s="330">
        <v>339.91</v>
      </c>
      <c r="F293" s="305">
        <v>0</v>
      </c>
      <c r="G293" s="339">
        <f t="shared" si="9"/>
        <v>16.995500000000003</v>
      </c>
    </row>
    <row r="294" spans="1:7" x14ac:dyDescent="0.25">
      <c r="A294" s="302" t="s">
        <v>83</v>
      </c>
      <c r="B294" s="302"/>
      <c r="C294" s="302"/>
      <c r="D294" s="302"/>
      <c r="E294" s="303">
        <v>339.91</v>
      </c>
      <c r="F294" s="305">
        <v>0</v>
      </c>
      <c r="G294" s="339">
        <v>0</v>
      </c>
    </row>
    <row r="295" spans="1:7" x14ac:dyDescent="0.25">
      <c r="A295" s="302" t="s">
        <v>210</v>
      </c>
      <c r="B295" s="304">
        <v>342975.99</v>
      </c>
      <c r="C295" s="304">
        <v>1283000</v>
      </c>
      <c r="D295" s="304">
        <v>510000</v>
      </c>
      <c r="E295" s="304">
        <v>29560.76</v>
      </c>
      <c r="F295" s="305">
        <f t="shared" si="8"/>
        <v>8.6189006991422339</v>
      </c>
      <c r="G295" s="339">
        <f t="shared" si="9"/>
        <v>5.7962274509803917</v>
      </c>
    </row>
    <row r="296" spans="1:7" ht="26.25" customHeight="1" x14ac:dyDescent="0.25">
      <c r="A296" s="342" t="s">
        <v>46</v>
      </c>
      <c r="B296" s="343">
        <v>38257.4</v>
      </c>
      <c r="C296" s="343">
        <v>83000</v>
      </c>
      <c r="D296" s="343">
        <v>27500</v>
      </c>
      <c r="E296" s="343">
        <v>6305.96</v>
      </c>
      <c r="F296" s="344">
        <f t="shared" si="8"/>
        <v>16.482981070328879</v>
      </c>
      <c r="G296" s="94">
        <f t="shared" si="9"/>
        <v>22.930763636363636</v>
      </c>
    </row>
    <row r="297" spans="1:7" x14ac:dyDescent="0.25">
      <c r="A297" s="328" t="s">
        <v>1</v>
      </c>
      <c r="B297" s="328"/>
      <c r="C297" s="328"/>
      <c r="D297" s="328"/>
      <c r="E297" s="328"/>
      <c r="F297" s="305">
        <v>0</v>
      </c>
      <c r="G297" s="339">
        <v>0</v>
      </c>
    </row>
    <row r="298" spans="1:7" x14ac:dyDescent="0.25">
      <c r="A298" s="328" t="s">
        <v>31</v>
      </c>
      <c r="B298" s="328"/>
      <c r="C298" s="328"/>
      <c r="D298" s="328"/>
      <c r="E298" s="328"/>
      <c r="F298" s="305">
        <v>0</v>
      </c>
      <c r="G298" s="339">
        <v>0</v>
      </c>
    </row>
    <row r="299" spans="1:7" x14ac:dyDescent="0.25">
      <c r="A299" s="328" t="s">
        <v>71</v>
      </c>
      <c r="B299" s="328"/>
      <c r="C299" s="328"/>
      <c r="D299" s="328"/>
      <c r="E299" s="328"/>
      <c r="F299" s="305">
        <v>0</v>
      </c>
      <c r="G299" s="339">
        <v>0</v>
      </c>
    </row>
    <row r="300" spans="1:7" x14ac:dyDescent="0.25">
      <c r="A300" s="328" t="s">
        <v>2</v>
      </c>
      <c r="B300" s="329">
        <v>38257.4</v>
      </c>
      <c r="C300" s="329">
        <v>83000</v>
      </c>
      <c r="D300" s="329">
        <v>27500</v>
      </c>
      <c r="E300" s="329">
        <v>6305.96</v>
      </c>
      <c r="F300" s="305">
        <f t="shared" si="8"/>
        <v>16.482981070328879</v>
      </c>
      <c r="G300" s="339">
        <f t="shared" si="9"/>
        <v>22.930763636363636</v>
      </c>
    </row>
    <row r="301" spans="1:7" ht="40.15" customHeight="1" x14ac:dyDescent="0.25">
      <c r="A301" s="328" t="s">
        <v>38</v>
      </c>
      <c r="B301" s="328"/>
      <c r="C301" s="328"/>
      <c r="D301" s="329">
        <v>7000</v>
      </c>
      <c r="E301" s="329">
        <v>6305.96</v>
      </c>
      <c r="F301" s="305">
        <v>0</v>
      </c>
      <c r="G301" s="339">
        <f t="shared" si="9"/>
        <v>90.085142857142856</v>
      </c>
    </row>
    <row r="302" spans="1:7" x14ac:dyDescent="0.25">
      <c r="A302" s="328" t="s">
        <v>109</v>
      </c>
      <c r="B302" s="328"/>
      <c r="C302" s="328"/>
      <c r="D302" s="329">
        <v>7000</v>
      </c>
      <c r="E302" s="329">
        <v>6305.96</v>
      </c>
      <c r="F302" s="305">
        <v>0</v>
      </c>
      <c r="G302" s="339">
        <f t="shared" si="9"/>
        <v>90.085142857142856</v>
      </c>
    </row>
    <row r="303" spans="1:7" ht="18" customHeight="1" x14ac:dyDescent="0.25">
      <c r="A303" s="302" t="s">
        <v>110</v>
      </c>
      <c r="B303" s="302"/>
      <c r="C303" s="302"/>
      <c r="D303" s="302"/>
      <c r="E303" s="304">
        <v>6305.96</v>
      </c>
      <c r="F303" s="305">
        <v>0</v>
      </c>
      <c r="G303" s="339">
        <v>0</v>
      </c>
    </row>
    <row r="304" spans="1:7" ht="26.25" x14ac:dyDescent="0.25">
      <c r="A304" s="328" t="s">
        <v>33</v>
      </c>
      <c r="B304" s="329">
        <v>38257.4</v>
      </c>
      <c r="C304" s="329">
        <v>83000</v>
      </c>
      <c r="D304" s="329">
        <v>20500</v>
      </c>
      <c r="E304" s="328"/>
      <c r="F304" s="305">
        <f t="shared" si="8"/>
        <v>0</v>
      </c>
      <c r="G304" s="339">
        <f t="shared" si="9"/>
        <v>0</v>
      </c>
    </row>
    <row r="305" spans="1:7" ht="26.25" x14ac:dyDescent="0.25">
      <c r="A305" s="328" t="s">
        <v>95</v>
      </c>
      <c r="B305" s="329">
        <v>38257.4</v>
      </c>
      <c r="C305" s="329">
        <v>83000</v>
      </c>
      <c r="D305" s="329">
        <v>20500</v>
      </c>
      <c r="E305" s="328"/>
      <c r="F305" s="305">
        <f t="shared" si="8"/>
        <v>0</v>
      </c>
      <c r="G305" s="339">
        <f t="shared" si="9"/>
        <v>0</v>
      </c>
    </row>
    <row r="306" spans="1:7" x14ac:dyDescent="0.25">
      <c r="A306" s="302" t="s">
        <v>96</v>
      </c>
      <c r="B306" s="304">
        <v>38257.4</v>
      </c>
      <c r="C306" s="302"/>
      <c r="D306" s="302"/>
      <c r="E306" s="302"/>
      <c r="F306" s="305">
        <f t="shared" si="8"/>
        <v>0</v>
      </c>
      <c r="G306" s="339">
        <v>0</v>
      </c>
    </row>
    <row r="307" spans="1:7" x14ac:dyDescent="0.25">
      <c r="A307" s="342" t="s">
        <v>49</v>
      </c>
      <c r="B307" s="343">
        <v>304718.59000000003</v>
      </c>
      <c r="C307" s="343">
        <v>1200000</v>
      </c>
      <c r="D307" s="343">
        <v>482500</v>
      </c>
      <c r="E307" s="343">
        <v>23254.799999999999</v>
      </c>
      <c r="F307" s="344">
        <f t="shared" si="8"/>
        <v>7.6315658982276062</v>
      </c>
      <c r="G307" s="94">
        <f t="shared" si="9"/>
        <v>4.8196476683937828</v>
      </c>
    </row>
    <row r="308" spans="1:7" x14ac:dyDescent="0.25">
      <c r="A308" s="328" t="s">
        <v>1</v>
      </c>
      <c r="B308" s="328"/>
      <c r="C308" s="328"/>
      <c r="D308" s="328"/>
      <c r="E308" s="328"/>
      <c r="F308" s="305">
        <v>0</v>
      </c>
      <c r="G308" s="339">
        <v>0</v>
      </c>
    </row>
    <row r="309" spans="1:7" x14ac:dyDescent="0.25">
      <c r="A309" s="328" t="s">
        <v>31</v>
      </c>
      <c r="B309" s="328"/>
      <c r="C309" s="328"/>
      <c r="D309" s="328"/>
      <c r="E309" s="328"/>
      <c r="F309" s="305">
        <v>0</v>
      </c>
      <c r="G309" s="339">
        <v>0</v>
      </c>
    </row>
    <row r="310" spans="1:7" x14ac:dyDescent="0.25">
      <c r="A310" s="328" t="s">
        <v>71</v>
      </c>
      <c r="B310" s="328"/>
      <c r="C310" s="328"/>
      <c r="D310" s="328"/>
      <c r="E310" s="328"/>
      <c r="F310" s="305">
        <v>0</v>
      </c>
      <c r="G310" s="339">
        <v>0</v>
      </c>
    </row>
    <row r="311" spans="1:7" x14ac:dyDescent="0.25">
      <c r="A311" s="328" t="s">
        <v>2</v>
      </c>
      <c r="B311" s="329">
        <v>304718.59000000003</v>
      </c>
      <c r="C311" s="329">
        <v>1200000</v>
      </c>
      <c r="D311" s="329">
        <v>482500</v>
      </c>
      <c r="E311" s="329">
        <v>23254.799999999999</v>
      </c>
      <c r="F311" s="305">
        <f t="shared" si="8"/>
        <v>7.6315658982276062</v>
      </c>
      <c r="G311" s="339">
        <f t="shared" si="9"/>
        <v>4.8196476683937828</v>
      </c>
    </row>
    <row r="312" spans="1:7" ht="26.25" x14ac:dyDescent="0.25">
      <c r="A312" s="328" t="s">
        <v>38</v>
      </c>
      <c r="B312" s="328"/>
      <c r="C312" s="328"/>
      <c r="D312" s="329">
        <v>30000</v>
      </c>
      <c r="E312" s="329">
        <v>23254.799999999999</v>
      </c>
      <c r="F312" s="305">
        <v>0</v>
      </c>
      <c r="G312" s="339">
        <f t="shared" si="9"/>
        <v>77.515999999999991</v>
      </c>
    </row>
    <row r="313" spans="1:7" x14ac:dyDescent="0.25">
      <c r="A313" s="328" t="s">
        <v>109</v>
      </c>
      <c r="B313" s="328"/>
      <c r="C313" s="328"/>
      <c r="D313" s="329">
        <v>30000</v>
      </c>
      <c r="E313" s="329">
        <v>23254.799999999999</v>
      </c>
      <c r="F313" s="305">
        <v>0</v>
      </c>
      <c r="G313" s="339">
        <f t="shared" si="9"/>
        <v>77.515999999999991</v>
      </c>
    </row>
    <row r="314" spans="1:7" x14ac:dyDescent="0.25">
      <c r="A314" s="302" t="s">
        <v>110</v>
      </c>
      <c r="B314" s="302"/>
      <c r="C314" s="302"/>
      <c r="D314" s="302"/>
      <c r="E314" s="304">
        <v>3993.43</v>
      </c>
      <c r="F314" s="305">
        <v>0</v>
      </c>
      <c r="G314" s="339">
        <v>0</v>
      </c>
    </row>
    <row r="315" spans="1:7" x14ac:dyDescent="0.25">
      <c r="A315" s="302" t="s">
        <v>163</v>
      </c>
      <c r="B315" s="302"/>
      <c r="C315" s="302"/>
      <c r="D315" s="302"/>
      <c r="E315" s="304">
        <v>19261.37</v>
      </c>
      <c r="F315" s="305">
        <v>0</v>
      </c>
      <c r="G315" s="339">
        <v>0</v>
      </c>
    </row>
    <row r="316" spans="1:7" ht="26.25" x14ac:dyDescent="0.25">
      <c r="A316" s="328" t="s">
        <v>33</v>
      </c>
      <c r="B316" s="329">
        <v>304718.59000000003</v>
      </c>
      <c r="C316" s="329">
        <v>1200000</v>
      </c>
      <c r="D316" s="329">
        <v>452500</v>
      </c>
      <c r="E316" s="328"/>
      <c r="F316" s="305">
        <f t="shared" si="8"/>
        <v>0</v>
      </c>
      <c r="G316" s="339">
        <f t="shared" si="9"/>
        <v>0</v>
      </c>
    </row>
    <row r="317" spans="1:7" ht="26.25" x14ac:dyDescent="0.25">
      <c r="A317" s="328" t="s">
        <v>95</v>
      </c>
      <c r="B317" s="329">
        <v>304718.59000000003</v>
      </c>
      <c r="C317" s="329">
        <v>1200000</v>
      </c>
      <c r="D317" s="329">
        <v>452500</v>
      </c>
      <c r="E317" s="328"/>
      <c r="F317" s="305">
        <f t="shared" si="8"/>
        <v>0</v>
      </c>
      <c r="G317" s="339">
        <f t="shared" si="9"/>
        <v>0</v>
      </c>
    </row>
    <row r="318" spans="1:7" x14ac:dyDescent="0.25">
      <c r="A318" s="302" t="s">
        <v>96</v>
      </c>
      <c r="B318" s="304">
        <v>304718.59000000003</v>
      </c>
      <c r="C318" s="302"/>
      <c r="D318" s="302"/>
      <c r="E318" s="302"/>
      <c r="F318" s="305">
        <f t="shared" si="8"/>
        <v>0</v>
      </c>
      <c r="G318" s="339">
        <v>0</v>
      </c>
    </row>
    <row r="319" spans="1:7" x14ac:dyDescent="0.25">
      <c r="A319" s="334" t="s">
        <v>173</v>
      </c>
      <c r="B319" s="335">
        <v>1115787.83</v>
      </c>
      <c r="C319" s="335">
        <v>1245750</v>
      </c>
      <c r="D319" s="334"/>
      <c r="E319" s="334"/>
      <c r="F319" s="338">
        <f t="shared" si="8"/>
        <v>0</v>
      </c>
      <c r="G319" s="341">
        <v>0</v>
      </c>
    </row>
    <row r="320" spans="1:7" x14ac:dyDescent="0.25">
      <c r="A320" s="342" t="s">
        <v>58</v>
      </c>
      <c r="B320" s="343">
        <v>782911.1</v>
      </c>
      <c r="C320" s="342"/>
      <c r="D320" s="342"/>
      <c r="E320" s="342"/>
      <c r="F320" s="344">
        <f t="shared" si="8"/>
        <v>0</v>
      </c>
      <c r="G320" s="94">
        <v>0</v>
      </c>
    </row>
    <row r="321" spans="1:7" x14ac:dyDescent="0.25">
      <c r="A321" s="328" t="s">
        <v>2</v>
      </c>
      <c r="B321" s="329">
        <v>782911.1</v>
      </c>
      <c r="C321" s="328"/>
      <c r="D321" s="328"/>
      <c r="E321" s="328"/>
      <c r="F321" s="305">
        <f t="shared" si="8"/>
        <v>0</v>
      </c>
      <c r="G321" s="339">
        <v>0</v>
      </c>
    </row>
    <row r="322" spans="1:7" ht="26.25" x14ac:dyDescent="0.25">
      <c r="A322" s="328" t="s">
        <v>38</v>
      </c>
      <c r="B322" s="329">
        <v>782911.1</v>
      </c>
      <c r="C322" s="328"/>
      <c r="D322" s="328"/>
      <c r="E322" s="328"/>
      <c r="F322" s="305">
        <f t="shared" si="8"/>
        <v>0</v>
      </c>
      <c r="G322" s="339">
        <v>0</v>
      </c>
    </row>
    <row r="323" spans="1:7" x14ac:dyDescent="0.25">
      <c r="A323" s="328" t="s">
        <v>109</v>
      </c>
      <c r="B323" s="329">
        <v>782911.1</v>
      </c>
      <c r="C323" s="328"/>
      <c r="D323" s="328"/>
      <c r="E323" s="328"/>
      <c r="F323" s="305">
        <f t="shared" si="8"/>
        <v>0</v>
      </c>
      <c r="G323" s="339">
        <v>0</v>
      </c>
    </row>
    <row r="324" spans="1:7" x14ac:dyDescent="0.25">
      <c r="A324" s="302" t="s">
        <v>163</v>
      </c>
      <c r="B324" s="304">
        <v>782911.1</v>
      </c>
      <c r="C324" s="302"/>
      <c r="D324" s="302"/>
      <c r="E324" s="302"/>
      <c r="F324" s="305">
        <f t="shared" si="8"/>
        <v>0</v>
      </c>
      <c r="G324" s="339">
        <v>0</v>
      </c>
    </row>
    <row r="325" spans="1:7" ht="26.25" customHeight="1" x14ac:dyDescent="0.25">
      <c r="A325" s="302" t="s">
        <v>210</v>
      </c>
      <c r="B325" s="304">
        <v>332876.73</v>
      </c>
      <c r="C325" s="304">
        <v>1245750</v>
      </c>
      <c r="D325" s="302"/>
      <c r="E325" s="302"/>
      <c r="F325" s="305">
        <f t="shared" si="8"/>
        <v>0</v>
      </c>
      <c r="G325" s="339">
        <v>0</v>
      </c>
    </row>
    <row r="326" spans="1:7" ht="26.25" x14ac:dyDescent="0.25">
      <c r="A326" s="342" t="s">
        <v>46</v>
      </c>
      <c r="B326" s="343">
        <v>39346.620000000003</v>
      </c>
      <c r="C326" s="343">
        <v>182300</v>
      </c>
      <c r="D326" s="342"/>
      <c r="E326" s="342"/>
      <c r="F326" s="344">
        <f t="shared" ref="F326:F384" si="10">SUM(E326/B326*100)</f>
        <v>0</v>
      </c>
      <c r="G326" s="94">
        <v>0</v>
      </c>
    </row>
    <row r="327" spans="1:7" x14ac:dyDescent="0.25">
      <c r="A327" s="328" t="s">
        <v>1</v>
      </c>
      <c r="B327" s="329">
        <v>28115.32</v>
      </c>
      <c r="C327" s="329">
        <v>48300</v>
      </c>
      <c r="D327" s="328"/>
      <c r="E327" s="328"/>
      <c r="F327" s="305">
        <f t="shared" si="10"/>
        <v>0</v>
      </c>
      <c r="G327" s="339">
        <v>0</v>
      </c>
    </row>
    <row r="328" spans="1:7" x14ac:dyDescent="0.25">
      <c r="A328" s="328" t="s">
        <v>31</v>
      </c>
      <c r="B328" s="329">
        <v>28115.32</v>
      </c>
      <c r="C328" s="329">
        <v>48300</v>
      </c>
      <c r="D328" s="328"/>
      <c r="E328" s="328"/>
      <c r="F328" s="305">
        <f t="shared" si="10"/>
        <v>0</v>
      </c>
      <c r="G328" s="339">
        <v>0</v>
      </c>
    </row>
    <row r="329" spans="1:7" x14ac:dyDescent="0.25">
      <c r="A329" s="328" t="s">
        <v>62</v>
      </c>
      <c r="B329" s="329">
        <v>8055.62</v>
      </c>
      <c r="C329" s="329">
        <v>10500</v>
      </c>
      <c r="D329" s="328"/>
      <c r="E329" s="328"/>
      <c r="F329" s="305">
        <f t="shared" si="10"/>
        <v>0</v>
      </c>
      <c r="G329" s="339">
        <v>0</v>
      </c>
    </row>
    <row r="330" spans="1:7" x14ac:dyDescent="0.25">
      <c r="A330" s="302" t="s">
        <v>63</v>
      </c>
      <c r="B330" s="304">
        <v>4370.83</v>
      </c>
      <c r="C330" s="302"/>
      <c r="D330" s="302"/>
      <c r="E330" s="302"/>
      <c r="F330" s="305">
        <f t="shared" si="10"/>
        <v>0</v>
      </c>
      <c r="G330" s="339">
        <v>0</v>
      </c>
    </row>
    <row r="331" spans="1:7" x14ac:dyDescent="0.25">
      <c r="A331" s="302" t="s">
        <v>64</v>
      </c>
      <c r="B331" s="304">
        <v>2897.53</v>
      </c>
      <c r="C331" s="302"/>
      <c r="D331" s="302"/>
      <c r="E331" s="302"/>
      <c r="F331" s="305">
        <f t="shared" si="10"/>
        <v>0</v>
      </c>
      <c r="G331" s="339">
        <v>0</v>
      </c>
    </row>
    <row r="332" spans="1:7" x14ac:dyDescent="0.25">
      <c r="A332" s="302" t="s">
        <v>65</v>
      </c>
      <c r="B332" s="303">
        <v>787.26</v>
      </c>
      <c r="C332" s="302"/>
      <c r="D332" s="302"/>
      <c r="E332" s="302"/>
      <c r="F332" s="305">
        <f t="shared" si="10"/>
        <v>0</v>
      </c>
      <c r="G332" s="339">
        <v>0</v>
      </c>
    </row>
    <row r="333" spans="1:7" x14ac:dyDescent="0.25">
      <c r="A333" s="328" t="s">
        <v>66</v>
      </c>
      <c r="B333" s="329">
        <v>19723.75</v>
      </c>
      <c r="C333" s="329">
        <v>37000</v>
      </c>
      <c r="D333" s="328"/>
      <c r="E333" s="328"/>
      <c r="F333" s="305">
        <f t="shared" si="10"/>
        <v>0</v>
      </c>
      <c r="G333" s="339">
        <v>0</v>
      </c>
    </row>
    <row r="334" spans="1:7" x14ac:dyDescent="0.25">
      <c r="A334" s="302" t="s">
        <v>70</v>
      </c>
      <c r="B334" s="304">
        <v>19723.75</v>
      </c>
      <c r="C334" s="302"/>
      <c r="D334" s="302"/>
      <c r="E334" s="302"/>
      <c r="F334" s="305">
        <f t="shared" si="10"/>
        <v>0</v>
      </c>
      <c r="G334" s="339">
        <v>0</v>
      </c>
    </row>
    <row r="335" spans="1:7" x14ac:dyDescent="0.25">
      <c r="A335" s="328" t="s">
        <v>71</v>
      </c>
      <c r="B335" s="330">
        <v>74.66</v>
      </c>
      <c r="C335" s="330">
        <v>300</v>
      </c>
      <c r="D335" s="328"/>
      <c r="E335" s="328"/>
      <c r="F335" s="305">
        <f t="shared" si="10"/>
        <v>0</v>
      </c>
      <c r="G335" s="339">
        <v>0</v>
      </c>
    </row>
    <row r="336" spans="1:7" x14ac:dyDescent="0.25">
      <c r="A336" s="302" t="s">
        <v>77</v>
      </c>
      <c r="B336" s="303">
        <v>74.66</v>
      </c>
      <c r="C336" s="302"/>
      <c r="D336" s="302"/>
      <c r="E336" s="302"/>
      <c r="F336" s="305">
        <f t="shared" si="10"/>
        <v>0</v>
      </c>
      <c r="G336" s="339">
        <v>0</v>
      </c>
    </row>
    <row r="337" spans="1:7" x14ac:dyDescent="0.25">
      <c r="A337" s="328" t="s">
        <v>80</v>
      </c>
      <c r="B337" s="330">
        <v>261.29000000000002</v>
      </c>
      <c r="C337" s="330">
        <v>500</v>
      </c>
      <c r="D337" s="328"/>
      <c r="E337" s="328"/>
      <c r="F337" s="305">
        <f t="shared" si="10"/>
        <v>0</v>
      </c>
      <c r="G337" s="339">
        <v>0</v>
      </c>
    </row>
    <row r="338" spans="1:7" x14ac:dyDescent="0.25">
      <c r="A338" s="302" t="s">
        <v>84</v>
      </c>
      <c r="B338" s="303">
        <v>261.29000000000002</v>
      </c>
      <c r="C338" s="302"/>
      <c r="D338" s="302"/>
      <c r="E338" s="302"/>
      <c r="F338" s="305">
        <f t="shared" si="10"/>
        <v>0</v>
      </c>
      <c r="G338" s="339">
        <v>0</v>
      </c>
    </row>
    <row r="339" spans="1:7" x14ac:dyDescent="0.25">
      <c r="A339" s="328" t="s">
        <v>2</v>
      </c>
      <c r="B339" s="329">
        <v>11231.3</v>
      </c>
      <c r="C339" s="329">
        <v>134000</v>
      </c>
      <c r="D339" s="328"/>
      <c r="E339" s="328"/>
      <c r="F339" s="305">
        <f t="shared" si="10"/>
        <v>0</v>
      </c>
      <c r="G339" s="339">
        <v>0</v>
      </c>
    </row>
    <row r="340" spans="1:7" ht="26.25" x14ac:dyDescent="0.25">
      <c r="A340" s="328" t="s">
        <v>38</v>
      </c>
      <c r="B340" s="329">
        <v>11231.3</v>
      </c>
      <c r="C340" s="329">
        <v>134000</v>
      </c>
      <c r="D340" s="328"/>
      <c r="E340" s="328"/>
      <c r="F340" s="305">
        <f t="shared" si="10"/>
        <v>0</v>
      </c>
      <c r="G340" s="339">
        <v>0</v>
      </c>
    </row>
    <row r="341" spans="1:7" x14ac:dyDescent="0.25">
      <c r="A341" s="328" t="s">
        <v>109</v>
      </c>
      <c r="B341" s="329">
        <v>11231.3</v>
      </c>
      <c r="C341" s="329">
        <v>134000</v>
      </c>
      <c r="D341" s="328"/>
      <c r="E341" s="328"/>
      <c r="F341" s="305">
        <f t="shared" si="10"/>
        <v>0</v>
      </c>
      <c r="G341" s="339">
        <v>0</v>
      </c>
    </row>
    <row r="342" spans="1:7" x14ac:dyDescent="0.25">
      <c r="A342" s="302" t="s">
        <v>110</v>
      </c>
      <c r="B342" s="304">
        <v>11231.3</v>
      </c>
      <c r="C342" s="302"/>
      <c r="D342" s="302"/>
      <c r="E342" s="302"/>
      <c r="F342" s="305">
        <f t="shared" si="10"/>
        <v>0</v>
      </c>
      <c r="G342" s="339">
        <v>0</v>
      </c>
    </row>
    <row r="343" spans="1:7" x14ac:dyDescent="0.25">
      <c r="A343" s="342" t="s">
        <v>49</v>
      </c>
      <c r="B343" s="343">
        <v>293530.11</v>
      </c>
      <c r="C343" s="343">
        <v>1063450</v>
      </c>
      <c r="D343" s="342"/>
      <c r="E343" s="342"/>
      <c r="F343" s="344">
        <f t="shared" si="10"/>
        <v>0</v>
      </c>
      <c r="G343" s="94">
        <v>0</v>
      </c>
    </row>
    <row r="344" spans="1:7" x14ac:dyDescent="0.25">
      <c r="A344" s="328" t="s">
        <v>1</v>
      </c>
      <c r="B344" s="329">
        <v>229886.1</v>
      </c>
      <c r="C344" s="329">
        <v>308450</v>
      </c>
      <c r="D344" s="328"/>
      <c r="E344" s="328"/>
      <c r="F344" s="305">
        <f t="shared" si="10"/>
        <v>0</v>
      </c>
      <c r="G344" s="339">
        <v>0</v>
      </c>
    </row>
    <row r="345" spans="1:7" x14ac:dyDescent="0.25">
      <c r="A345" s="328" t="s">
        <v>30</v>
      </c>
      <c r="B345" s="329">
        <v>70504.210000000006</v>
      </c>
      <c r="C345" s="329">
        <v>37250</v>
      </c>
      <c r="D345" s="328"/>
      <c r="E345" s="328"/>
      <c r="F345" s="305">
        <f t="shared" si="10"/>
        <v>0</v>
      </c>
      <c r="G345" s="339">
        <v>0</v>
      </c>
    </row>
    <row r="346" spans="1:7" x14ac:dyDescent="0.25">
      <c r="A346" s="328" t="s">
        <v>99</v>
      </c>
      <c r="B346" s="329">
        <v>59914.17</v>
      </c>
      <c r="C346" s="329">
        <v>30250</v>
      </c>
      <c r="D346" s="328"/>
      <c r="E346" s="328"/>
      <c r="F346" s="305">
        <f t="shared" si="10"/>
        <v>0</v>
      </c>
      <c r="G346" s="339">
        <v>0</v>
      </c>
    </row>
    <row r="347" spans="1:7" x14ac:dyDescent="0.25">
      <c r="A347" s="302" t="s">
        <v>100</v>
      </c>
      <c r="B347" s="304">
        <v>59914.17</v>
      </c>
      <c r="C347" s="302"/>
      <c r="D347" s="302"/>
      <c r="E347" s="302"/>
      <c r="F347" s="305">
        <f t="shared" si="10"/>
        <v>0</v>
      </c>
      <c r="G347" s="339">
        <v>0</v>
      </c>
    </row>
    <row r="348" spans="1:7" x14ac:dyDescent="0.25">
      <c r="A348" s="328" t="s">
        <v>101</v>
      </c>
      <c r="B348" s="330">
        <v>704.12</v>
      </c>
      <c r="C348" s="329">
        <v>1000</v>
      </c>
      <c r="D348" s="328"/>
      <c r="E348" s="328"/>
      <c r="F348" s="305">
        <f t="shared" si="10"/>
        <v>0</v>
      </c>
      <c r="G348" s="339">
        <v>0</v>
      </c>
    </row>
    <row r="349" spans="1:7" ht="36" customHeight="1" x14ac:dyDescent="0.25">
      <c r="A349" s="302" t="s">
        <v>102</v>
      </c>
      <c r="B349" s="303">
        <v>704.12</v>
      </c>
      <c r="C349" s="302"/>
      <c r="D349" s="302"/>
      <c r="E349" s="302"/>
      <c r="F349" s="305">
        <f t="shared" si="10"/>
        <v>0</v>
      </c>
      <c r="G349" s="339">
        <v>0</v>
      </c>
    </row>
    <row r="350" spans="1:7" ht="28.5" customHeight="1" x14ac:dyDescent="0.25">
      <c r="A350" s="328" t="s">
        <v>103</v>
      </c>
      <c r="B350" s="329">
        <v>9885.92</v>
      </c>
      <c r="C350" s="329">
        <v>6000</v>
      </c>
      <c r="D350" s="328"/>
      <c r="E350" s="328"/>
      <c r="F350" s="305">
        <f t="shared" si="10"/>
        <v>0</v>
      </c>
      <c r="G350" s="339">
        <v>0</v>
      </c>
    </row>
    <row r="351" spans="1:7" x14ac:dyDescent="0.25">
      <c r="A351" s="302" t="s">
        <v>104</v>
      </c>
      <c r="B351" s="304">
        <v>9885.92</v>
      </c>
      <c r="C351" s="302"/>
      <c r="D351" s="302"/>
      <c r="E351" s="302"/>
      <c r="F351" s="305">
        <f t="shared" si="10"/>
        <v>0</v>
      </c>
      <c r="G351" s="339">
        <v>0</v>
      </c>
    </row>
    <row r="352" spans="1:7" ht="23.25" customHeight="1" x14ac:dyDescent="0.25">
      <c r="A352" s="328" t="s">
        <v>31</v>
      </c>
      <c r="B352" s="329">
        <v>159381.89000000001</v>
      </c>
      <c r="C352" s="329">
        <v>271200</v>
      </c>
      <c r="D352" s="328"/>
      <c r="E352" s="328"/>
      <c r="F352" s="305">
        <f t="shared" si="10"/>
        <v>0</v>
      </c>
      <c r="G352" s="339">
        <v>0</v>
      </c>
    </row>
    <row r="353" spans="1:7" x14ac:dyDescent="0.25">
      <c r="A353" s="328" t="s">
        <v>62</v>
      </c>
      <c r="B353" s="329">
        <v>45710.25</v>
      </c>
      <c r="C353" s="329">
        <v>59500</v>
      </c>
      <c r="D353" s="328"/>
      <c r="E353" s="328"/>
      <c r="F353" s="305">
        <f t="shared" si="10"/>
        <v>0</v>
      </c>
      <c r="G353" s="339">
        <v>0</v>
      </c>
    </row>
    <row r="354" spans="1:7" x14ac:dyDescent="0.25">
      <c r="A354" s="302" t="s">
        <v>63</v>
      </c>
      <c r="B354" s="304">
        <v>24829.67</v>
      </c>
      <c r="C354" s="302"/>
      <c r="D354" s="302"/>
      <c r="E354" s="302"/>
      <c r="F354" s="305">
        <f t="shared" si="10"/>
        <v>0</v>
      </c>
      <c r="G354" s="339">
        <v>0</v>
      </c>
    </row>
    <row r="355" spans="1:7" x14ac:dyDescent="0.25">
      <c r="A355" s="302" t="s">
        <v>64</v>
      </c>
      <c r="B355" s="304">
        <v>16419.439999999999</v>
      </c>
      <c r="C355" s="302"/>
      <c r="D355" s="302"/>
      <c r="E355" s="302"/>
      <c r="F355" s="305">
        <f t="shared" si="10"/>
        <v>0</v>
      </c>
      <c r="G355" s="339">
        <v>0</v>
      </c>
    </row>
    <row r="356" spans="1:7" x14ac:dyDescent="0.25">
      <c r="A356" s="302" t="s">
        <v>65</v>
      </c>
      <c r="B356" s="304">
        <v>4461.1400000000003</v>
      </c>
      <c r="C356" s="302"/>
      <c r="D356" s="302"/>
      <c r="E356" s="302"/>
      <c r="F356" s="305">
        <f t="shared" si="10"/>
        <v>0</v>
      </c>
      <c r="G356" s="339">
        <v>0</v>
      </c>
    </row>
    <row r="357" spans="1:7" x14ac:dyDescent="0.25">
      <c r="A357" s="328" t="s">
        <v>66</v>
      </c>
      <c r="B357" s="329">
        <v>111767.9</v>
      </c>
      <c r="C357" s="329">
        <v>207000</v>
      </c>
      <c r="D357" s="328"/>
      <c r="E357" s="328"/>
      <c r="F357" s="305">
        <f t="shared" si="10"/>
        <v>0</v>
      </c>
      <c r="G357" s="339">
        <v>0</v>
      </c>
    </row>
    <row r="358" spans="1:7" x14ac:dyDescent="0.25">
      <c r="A358" s="302" t="s">
        <v>70</v>
      </c>
      <c r="B358" s="304">
        <v>111767.9</v>
      </c>
      <c r="C358" s="302"/>
      <c r="D358" s="302"/>
      <c r="E358" s="302"/>
      <c r="F358" s="305">
        <f t="shared" si="10"/>
        <v>0</v>
      </c>
      <c r="G358" s="339">
        <v>0</v>
      </c>
    </row>
    <row r="359" spans="1:7" x14ac:dyDescent="0.25">
      <c r="A359" s="328" t="s">
        <v>71</v>
      </c>
      <c r="B359" s="330">
        <v>423.05</v>
      </c>
      <c r="C359" s="329">
        <v>1700</v>
      </c>
      <c r="D359" s="328"/>
      <c r="E359" s="328"/>
      <c r="F359" s="305">
        <f t="shared" si="10"/>
        <v>0</v>
      </c>
      <c r="G359" s="339">
        <v>0</v>
      </c>
    </row>
    <row r="360" spans="1:7" x14ac:dyDescent="0.25">
      <c r="A360" s="302" t="s">
        <v>77</v>
      </c>
      <c r="B360" s="303">
        <v>423.05</v>
      </c>
      <c r="C360" s="302"/>
      <c r="D360" s="302"/>
      <c r="E360" s="302"/>
      <c r="F360" s="305">
        <f t="shared" si="10"/>
        <v>0</v>
      </c>
      <c r="G360" s="339">
        <v>0</v>
      </c>
    </row>
    <row r="361" spans="1:7" x14ac:dyDescent="0.25">
      <c r="A361" s="328" t="s">
        <v>80</v>
      </c>
      <c r="B361" s="329">
        <v>1480.69</v>
      </c>
      <c r="C361" s="329">
        <v>3000</v>
      </c>
      <c r="D361" s="328"/>
      <c r="E361" s="328"/>
      <c r="F361" s="305">
        <f t="shared" si="10"/>
        <v>0</v>
      </c>
      <c r="G361" s="339">
        <v>0</v>
      </c>
    </row>
    <row r="362" spans="1:7" x14ac:dyDescent="0.25">
      <c r="A362" s="302" t="s">
        <v>84</v>
      </c>
      <c r="B362" s="304">
        <v>1480.69</v>
      </c>
      <c r="C362" s="302"/>
      <c r="D362" s="302"/>
      <c r="E362" s="302"/>
      <c r="F362" s="305">
        <f t="shared" si="10"/>
        <v>0</v>
      </c>
      <c r="G362" s="339">
        <v>0</v>
      </c>
    </row>
    <row r="363" spans="1:7" x14ac:dyDescent="0.25">
      <c r="A363" s="328" t="s">
        <v>2</v>
      </c>
      <c r="B363" s="329">
        <v>63644.01</v>
      </c>
      <c r="C363" s="329">
        <v>755000</v>
      </c>
      <c r="D363" s="328"/>
      <c r="E363" s="328"/>
      <c r="F363" s="305">
        <f t="shared" si="10"/>
        <v>0</v>
      </c>
      <c r="G363" s="339">
        <v>0</v>
      </c>
    </row>
    <row r="364" spans="1:7" ht="26.25" x14ac:dyDescent="0.25">
      <c r="A364" s="328" t="s">
        <v>38</v>
      </c>
      <c r="B364" s="329">
        <v>63644.01</v>
      </c>
      <c r="C364" s="329">
        <v>755000</v>
      </c>
      <c r="D364" s="328"/>
      <c r="E364" s="328"/>
      <c r="F364" s="305">
        <f t="shared" si="10"/>
        <v>0</v>
      </c>
      <c r="G364" s="339">
        <v>0</v>
      </c>
    </row>
    <row r="365" spans="1:7" x14ac:dyDescent="0.25">
      <c r="A365" s="328" t="s">
        <v>109</v>
      </c>
      <c r="B365" s="329">
        <v>63644.01</v>
      </c>
      <c r="C365" s="329">
        <v>755000</v>
      </c>
      <c r="D365" s="328"/>
      <c r="E365" s="328"/>
      <c r="F365" s="305">
        <f t="shared" si="10"/>
        <v>0</v>
      </c>
      <c r="G365" s="339">
        <v>0</v>
      </c>
    </row>
    <row r="366" spans="1:7" x14ac:dyDescent="0.25">
      <c r="A366" s="302" t="s">
        <v>110</v>
      </c>
      <c r="B366" s="304">
        <v>63644.01</v>
      </c>
      <c r="C366" s="302"/>
      <c r="D366" s="302"/>
      <c r="E366" s="302"/>
      <c r="F366" s="305">
        <f t="shared" si="10"/>
        <v>0</v>
      </c>
      <c r="G366" s="339">
        <v>0</v>
      </c>
    </row>
    <row r="367" spans="1:7" x14ac:dyDescent="0.25">
      <c r="A367" s="332" t="s">
        <v>130</v>
      </c>
      <c r="B367" s="333">
        <v>1184550.8</v>
      </c>
      <c r="C367" s="333">
        <v>1373000</v>
      </c>
      <c r="D367" s="333">
        <v>1684400</v>
      </c>
      <c r="E367" s="333">
        <v>1517477.9</v>
      </c>
      <c r="F367" s="337">
        <f t="shared" si="10"/>
        <v>128.1057680261581</v>
      </c>
      <c r="G367" s="340">
        <f t="shared" ref="G367:G380" si="11">SUM(E367/D367*100)</f>
        <v>90.090115174542859</v>
      </c>
    </row>
    <row r="368" spans="1:7" x14ac:dyDescent="0.25">
      <c r="A368" s="334" t="s">
        <v>131</v>
      </c>
      <c r="B368" s="335">
        <v>1184550.8</v>
      </c>
      <c r="C368" s="335">
        <v>1373000</v>
      </c>
      <c r="D368" s="335">
        <v>1684400</v>
      </c>
      <c r="E368" s="335">
        <v>1517477.9</v>
      </c>
      <c r="F368" s="338">
        <f t="shared" si="10"/>
        <v>128.1057680261581</v>
      </c>
      <c r="G368" s="341">
        <f t="shared" si="11"/>
        <v>90.090115174542859</v>
      </c>
    </row>
    <row r="369" spans="1:7" x14ac:dyDescent="0.25">
      <c r="A369" s="342" t="s">
        <v>47</v>
      </c>
      <c r="B369" s="343">
        <v>1184550.8</v>
      </c>
      <c r="C369" s="343">
        <v>1373000</v>
      </c>
      <c r="D369" s="343">
        <v>1684400</v>
      </c>
      <c r="E369" s="343">
        <v>1517477.9</v>
      </c>
      <c r="F369" s="344">
        <f t="shared" si="10"/>
        <v>128.1057680261581</v>
      </c>
      <c r="G369" s="94">
        <f t="shared" si="11"/>
        <v>90.090115174542859</v>
      </c>
    </row>
    <row r="370" spans="1:7" x14ac:dyDescent="0.25">
      <c r="A370" s="328" t="s">
        <v>1</v>
      </c>
      <c r="B370" s="329">
        <v>1184550.8</v>
      </c>
      <c r="C370" s="329">
        <v>1373000</v>
      </c>
      <c r="D370" s="329">
        <v>1684400</v>
      </c>
      <c r="E370" s="329">
        <v>1517477.9</v>
      </c>
      <c r="F370" s="305">
        <f t="shared" si="10"/>
        <v>128.1057680261581</v>
      </c>
      <c r="G370" s="339">
        <f t="shared" si="11"/>
        <v>90.090115174542859</v>
      </c>
    </row>
    <row r="371" spans="1:7" x14ac:dyDescent="0.25">
      <c r="A371" s="328" t="s">
        <v>30</v>
      </c>
      <c r="B371" s="329">
        <v>1174546.97</v>
      </c>
      <c r="C371" s="329">
        <v>1352000</v>
      </c>
      <c r="D371" s="329">
        <v>1680000</v>
      </c>
      <c r="E371" s="329">
        <v>1513501.9</v>
      </c>
      <c r="F371" s="305">
        <f t="shared" si="10"/>
        <v>128.85835463863995</v>
      </c>
      <c r="G371" s="339">
        <f t="shared" si="11"/>
        <v>90.0893988095238</v>
      </c>
    </row>
    <row r="372" spans="1:7" x14ac:dyDescent="0.25">
      <c r="A372" s="328" t="s">
        <v>99</v>
      </c>
      <c r="B372" s="329">
        <v>976519.48</v>
      </c>
      <c r="C372" s="329">
        <v>1100000</v>
      </c>
      <c r="D372" s="329">
        <v>1400000</v>
      </c>
      <c r="E372" s="329">
        <v>1253462.18</v>
      </c>
      <c r="F372" s="305">
        <f t="shared" si="10"/>
        <v>128.36018181634225</v>
      </c>
      <c r="G372" s="339">
        <f t="shared" si="11"/>
        <v>89.533012857142865</v>
      </c>
    </row>
    <row r="373" spans="1:7" x14ac:dyDescent="0.25">
      <c r="A373" s="302" t="s">
        <v>100</v>
      </c>
      <c r="B373" s="304">
        <v>976519.48</v>
      </c>
      <c r="C373" s="302"/>
      <c r="D373" s="302"/>
      <c r="E373" s="304">
        <v>1253462.18</v>
      </c>
      <c r="F373" s="305">
        <f t="shared" si="10"/>
        <v>128.36018181634225</v>
      </c>
      <c r="G373" s="339">
        <v>0</v>
      </c>
    </row>
    <row r="374" spans="1:7" x14ac:dyDescent="0.25">
      <c r="A374" s="328" t="s">
        <v>101</v>
      </c>
      <c r="B374" s="329">
        <v>37204.44</v>
      </c>
      <c r="C374" s="329">
        <v>70000</v>
      </c>
      <c r="D374" s="329">
        <v>55000</v>
      </c>
      <c r="E374" s="329">
        <v>54298.57</v>
      </c>
      <c r="F374" s="305">
        <f t="shared" si="10"/>
        <v>145.94647843106895</v>
      </c>
      <c r="G374" s="339">
        <f t="shared" si="11"/>
        <v>98.724672727272718</v>
      </c>
    </row>
    <row r="375" spans="1:7" x14ac:dyDescent="0.25">
      <c r="A375" s="302" t="s">
        <v>102</v>
      </c>
      <c r="B375" s="304">
        <v>37204.44</v>
      </c>
      <c r="C375" s="302"/>
      <c r="D375" s="302"/>
      <c r="E375" s="304">
        <v>54298.57</v>
      </c>
      <c r="F375" s="305">
        <f t="shared" si="10"/>
        <v>145.94647843106895</v>
      </c>
      <c r="G375" s="339">
        <v>0</v>
      </c>
    </row>
    <row r="376" spans="1:7" x14ac:dyDescent="0.25">
      <c r="A376" s="328" t="s">
        <v>103</v>
      </c>
      <c r="B376" s="329">
        <v>160823.04999999999</v>
      </c>
      <c r="C376" s="329">
        <v>182000</v>
      </c>
      <c r="D376" s="329">
        <v>225000</v>
      </c>
      <c r="E376" s="329">
        <v>205741.15</v>
      </c>
      <c r="F376" s="305">
        <f t="shared" si="10"/>
        <v>127.93013812385725</v>
      </c>
      <c r="G376" s="339">
        <f t="shared" si="11"/>
        <v>91.440511111111107</v>
      </c>
    </row>
    <row r="377" spans="1:7" x14ac:dyDescent="0.25">
      <c r="A377" s="302" t="s">
        <v>104</v>
      </c>
      <c r="B377" s="304">
        <v>160720.22</v>
      </c>
      <c r="C377" s="302"/>
      <c r="D377" s="302"/>
      <c r="E377" s="304">
        <v>205741.15</v>
      </c>
      <c r="F377" s="305">
        <f t="shared" si="10"/>
        <v>128.01198878398748</v>
      </c>
      <c r="G377" s="339">
        <v>0</v>
      </c>
    </row>
    <row r="378" spans="1:7" ht="26.25" x14ac:dyDescent="0.25">
      <c r="A378" s="302" t="s">
        <v>132</v>
      </c>
      <c r="B378" s="303">
        <v>102.83</v>
      </c>
      <c r="C378" s="302"/>
      <c r="D378" s="302"/>
      <c r="E378" s="302"/>
      <c r="F378" s="305">
        <f t="shared" si="10"/>
        <v>0</v>
      </c>
      <c r="G378" s="339">
        <v>0</v>
      </c>
    </row>
    <row r="379" spans="1:7" x14ac:dyDescent="0.25">
      <c r="A379" s="328" t="s">
        <v>31</v>
      </c>
      <c r="B379" s="329">
        <v>7356.69</v>
      </c>
      <c r="C379" s="329">
        <v>15000</v>
      </c>
      <c r="D379" s="329">
        <v>4400</v>
      </c>
      <c r="E379" s="329">
        <v>3976</v>
      </c>
      <c r="F379" s="305">
        <f t="shared" si="10"/>
        <v>54.046045164333421</v>
      </c>
      <c r="G379" s="339">
        <f t="shared" si="11"/>
        <v>90.363636363636374</v>
      </c>
    </row>
    <row r="380" spans="1:7" x14ac:dyDescent="0.25">
      <c r="A380" s="328" t="s">
        <v>80</v>
      </c>
      <c r="B380" s="329">
        <v>7356.69</v>
      </c>
      <c r="C380" s="329">
        <v>15000</v>
      </c>
      <c r="D380" s="329">
        <v>4400</v>
      </c>
      <c r="E380" s="329">
        <v>3976</v>
      </c>
      <c r="F380" s="305">
        <f t="shared" si="10"/>
        <v>54.046045164333421</v>
      </c>
      <c r="G380" s="339">
        <f t="shared" si="11"/>
        <v>90.363636363636374</v>
      </c>
    </row>
    <row r="381" spans="1:7" x14ac:dyDescent="0.25">
      <c r="A381" s="302" t="s">
        <v>83</v>
      </c>
      <c r="B381" s="304">
        <v>7356.69</v>
      </c>
      <c r="C381" s="302"/>
      <c r="D381" s="302"/>
      <c r="E381" s="304">
        <v>3976</v>
      </c>
      <c r="F381" s="305">
        <f t="shared" si="10"/>
        <v>54.046045164333421</v>
      </c>
      <c r="G381" s="339">
        <v>0</v>
      </c>
    </row>
    <row r="382" spans="1:7" x14ac:dyDescent="0.25">
      <c r="A382" s="328" t="s">
        <v>32</v>
      </c>
      <c r="B382" s="329">
        <v>2647.14</v>
      </c>
      <c r="C382" s="329">
        <v>6000</v>
      </c>
      <c r="D382" s="328"/>
      <c r="E382" s="328"/>
      <c r="F382" s="305">
        <f t="shared" si="10"/>
        <v>0</v>
      </c>
      <c r="G382" s="339">
        <v>0</v>
      </c>
    </row>
    <row r="383" spans="1:7" x14ac:dyDescent="0.25">
      <c r="A383" s="328" t="s">
        <v>85</v>
      </c>
      <c r="B383" s="329">
        <v>2647.14</v>
      </c>
      <c r="C383" s="329">
        <v>6000</v>
      </c>
      <c r="D383" s="328"/>
      <c r="E383" s="328"/>
      <c r="F383" s="305">
        <f t="shared" si="10"/>
        <v>0</v>
      </c>
      <c r="G383" s="339">
        <v>0</v>
      </c>
    </row>
    <row r="384" spans="1:7" x14ac:dyDescent="0.25">
      <c r="A384" s="302" t="s">
        <v>87</v>
      </c>
      <c r="B384" s="304">
        <v>2647.14</v>
      </c>
      <c r="C384" s="302"/>
      <c r="D384" s="302"/>
      <c r="E384" s="302"/>
      <c r="F384" s="305">
        <f t="shared" si="10"/>
        <v>0</v>
      </c>
      <c r="G384" s="339">
        <v>0</v>
      </c>
    </row>
    <row r="385" spans="1:6" x14ac:dyDescent="0.25">
      <c r="A385" s="331"/>
      <c r="B385" s="331"/>
      <c r="C385" s="331"/>
      <c r="D385" s="331"/>
      <c r="E385" s="331"/>
      <c r="F385" s="331"/>
    </row>
  </sheetData>
  <mergeCells count="3">
    <mergeCell ref="A2:G2"/>
    <mergeCell ref="A3:G3"/>
    <mergeCell ref="A4:G4"/>
  </mergeCells>
  <pageMargins left="0.25" right="0.25" top="0.75" bottom="0.75" header="0.3" footer="0.3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I OPĆI DIO- sažetak</vt:lpstr>
      <vt:lpstr>Izvještaj po ekonom.klas. P i R</vt:lpstr>
      <vt:lpstr>Izvještaj o P i R po izvor</vt:lpstr>
      <vt:lpstr>Izvještaj o rash. prema funkcij</vt:lpstr>
      <vt:lpstr>POSEBNI-DIO-izvršenje fin.plana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 OPĆI DIO KONSOLIDIRANOG PRORAČUNA</dc:title>
  <dc:creator>Zeljko</dc:creator>
  <cp:lastModifiedBy>Irena TUS</cp:lastModifiedBy>
  <cp:lastPrinted>2025-03-24T10:00:14Z</cp:lastPrinted>
  <dcterms:created xsi:type="dcterms:W3CDTF">2023-07-14T06:46:34Z</dcterms:created>
  <dcterms:modified xsi:type="dcterms:W3CDTF">2025-04-28T06:45:19Z</dcterms:modified>
</cp:coreProperties>
</file>