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F:\2023. godina\Plan 2024. i projekcije za  2025. i 2026\plan 2024 i projekcije 2025 i 2026-IZMJENA\"/>
    </mc:Choice>
  </mc:AlternateContent>
  <xr:revisionPtr revIDLastSave="0" documentId="13_ncr:1_{DA22890D-EEF6-46FC-925D-385806BFF155}" xr6:coauthVersionLast="37" xr6:coauthVersionMax="37" xr10:uidLastSave="{00000000-0000-0000-0000-000000000000}"/>
  <bookViews>
    <workbookView xWindow="0" yWindow="0" windowWidth="28800" windowHeight="12300" xr2:uid="{00000000-000D-0000-FFFF-FFFF00000000}"/>
  </bookViews>
  <sheets>
    <sheet name="SAŽETAK" sheetId="1" r:id="rId1"/>
    <sheet name=" Račun prihoda i rashoda" sheetId="3" r:id="rId2"/>
    <sheet name="Rashodi prema funkcijskoj kl" sheetId="5" r:id="rId3"/>
    <sheet name="Račun financiranja" sheetId="6" r:id="rId4"/>
    <sheet name="POSEBNI DIO" sheetId="7" r:id="rId5"/>
  </sheets>
  <definedNames>
    <definedName name="_xlnm.Print_Area" localSheetId="4">'POSEBNI DIO'!$A$1:$F$125</definedName>
  </definedName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11" i="1"/>
  <c r="C52" i="3"/>
  <c r="D52" i="3"/>
  <c r="D53" i="3"/>
  <c r="D55" i="3"/>
  <c r="D54" i="3" s="1"/>
  <c r="D9" i="3"/>
  <c r="D10" i="3"/>
  <c r="D27" i="3"/>
  <c r="D11" i="3"/>
  <c r="D12" i="3"/>
  <c r="D10" i="5"/>
  <c r="D8" i="7"/>
  <c r="D96" i="7"/>
  <c r="D95" i="7" s="1"/>
  <c r="D7" i="7" s="1"/>
  <c r="D6" i="7" s="1"/>
  <c r="C91" i="7"/>
  <c r="C97" i="7"/>
  <c r="D67" i="7"/>
  <c r="C38" i="7" l="1"/>
  <c r="C66" i="7"/>
  <c r="C67" i="7"/>
  <c r="C68" i="7"/>
  <c r="C69" i="7"/>
  <c r="C43" i="7"/>
  <c r="C44" i="7"/>
  <c r="C59" i="7"/>
  <c r="C11" i="5" l="1"/>
  <c r="H14" i="1"/>
  <c r="C53" i="3" l="1"/>
  <c r="C109" i="3"/>
  <c r="C27" i="3" l="1"/>
  <c r="C10" i="3" s="1"/>
  <c r="C35" i="3"/>
  <c r="C42" i="3"/>
  <c r="C38" i="3"/>
  <c r="C32" i="3"/>
  <c r="C28" i="3" l="1"/>
  <c r="C14" i="3"/>
  <c r="C11" i="3"/>
  <c r="G27" i="1" l="1"/>
  <c r="G8" i="1"/>
  <c r="C121" i="7" l="1"/>
  <c r="C120" i="7" s="1"/>
  <c r="C119" i="7" s="1"/>
  <c r="C118" i="7" s="1"/>
  <c r="C113" i="7"/>
  <c r="C112" i="7" s="1"/>
  <c r="C107" i="7"/>
  <c r="C104" i="7"/>
  <c r="C103" i="7" s="1"/>
  <c r="C100" i="7"/>
  <c r="C92" i="7"/>
  <c r="C90" i="7" s="1"/>
  <c r="C73" i="7"/>
  <c r="C72" i="7" s="1"/>
  <c r="C75" i="7"/>
  <c r="C64" i="7"/>
  <c r="C53" i="7"/>
  <c r="C54" i="7"/>
  <c r="C49" i="7"/>
  <c r="C40" i="7"/>
  <c r="C39" i="7" s="1"/>
  <c r="C31" i="7"/>
  <c r="C35" i="7"/>
  <c r="C21" i="7"/>
  <c r="C20" i="7" s="1"/>
  <c r="C16" i="7"/>
  <c r="C15" i="7" s="1"/>
  <c r="C18" i="7"/>
  <c r="C12" i="7"/>
  <c r="C11" i="7" s="1"/>
  <c r="C10" i="7" s="1"/>
  <c r="B12" i="7"/>
  <c r="B11" i="7" s="1"/>
  <c r="B10" i="7" s="1"/>
  <c r="B121" i="7"/>
  <c r="B120" i="7" s="1"/>
  <c r="B119" i="7" s="1"/>
  <c r="B118" i="7" s="1"/>
  <c r="B113" i="7"/>
  <c r="B112" i="7" s="1"/>
  <c r="B108" i="7"/>
  <c r="B107" i="7" s="1"/>
  <c r="B104" i="7"/>
  <c r="B103" i="7" s="1"/>
  <c r="B98" i="7"/>
  <c r="B97" i="7" s="1"/>
  <c r="B93" i="7"/>
  <c r="B92" i="7" s="1"/>
  <c r="B91" i="7" s="1"/>
  <c r="B90" i="7" s="1"/>
  <c r="B87" i="7"/>
  <c r="B86" i="7" s="1"/>
  <c r="B83" i="7"/>
  <c r="B82" i="7" s="1"/>
  <c r="B74" i="7"/>
  <c r="B73" i="7" s="1"/>
  <c r="B59" i="7"/>
  <c r="B64" i="7"/>
  <c r="B41" i="7"/>
  <c r="B40" i="7" s="1"/>
  <c r="B39" i="7" s="1"/>
  <c r="B49" i="7"/>
  <c r="B47" i="7" s="1"/>
  <c r="B31" i="7"/>
  <c r="B35" i="7"/>
  <c r="C106" i="7" l="1"/>
  <c r="C48" i="7"/>
  <c r="C47" i="7" s="1"/>
  <c r="C19" i="7"/>
  <c r="C58" i="7"/>
  <c r="C57" i="7" s="1"/>
  <c r="C96" i="7"/>
  <c r="C30" i="7"/>
  <c r="C29" i="7" s="1"/>
  <c r="C9" i="7"/>
  <c r="B72" i="7"/>
  <c r="B58" i="7"/>
  <c r="B57" i="7" s="1"/>
  <c r="B30" i="7"/>
  <c r="B28" i="7" s="1"/>
  <c r="B106" i="7"/>
  <c r="B48" i="7"/>
  <c r="B96" i="7"/>
  <c r="B76" i="7"/>
  <c r="B77" i="7" s="1"/>
  <c r="B25" i="7"/>
  <c r="B24" i="7" s="1"/>
  <c r="B23" i="7" s="1"/>
  <c r="B17" i="7"/>
  <c r="B16" i="7" s="1"/>
  <c r="B15" i="7" s="1"/>
  <c r="B9" i="7" s="1"/>
  <c r="C95" i="7" l="1"/>
  <c r="B95" i="7"/>
  <c r="B38" i="7"/>
  <c r="B8" i="7" s="1"/>
  <c r="B6" i="7" s="1"/>
  <c r="B29" i="7"/>
  <c r="C28" i="7"/>
  <c r="F11" i="5"/>
  <c r="F10" i="5" s="1"/>
  <c r="E11" i="5"/>
  <c r="D11" i="5"/>
  <c r="B11" i="5"/>
  <c r="C6" i="7" l="1"/>
  <c r="C7" i="7" s="1"/>
  <c r="C8" i="7" s="1"/>
  <c r="B7" i="7"/>
  <c r="C110" i="3"/>
  <c r="C104" i="3"/>
  <c r="B104" i="3"/>
  <c r="C101" i="3"/>
  <c r="B101" i="3"/>
  <c r="C97" i="3"/>
  <c r="B97" i="3"/>
  <c r="C92" i="3"/>
  <c r="C91" i="3" s="1"/>
  <c r="B92" i="3"/>
  <c r="B91" i="3" s="1"/>
  <c r="C87" i="3"/>
  <c r="C82" i="3"/>
  <c r="B82" i="3"/>
  <c r="B81" i="3" s="1"/>
  <c r="B77" i="3"/>
  <c r="B73" i="3"/>
  <c r="C69" i="3"/>
  <c r="C68" i="3" s="1"/>
  <c r="B69" i="3"/>
  <c r="C65" i="3"/>
  <c r="B65" i="3"/>
  <c r="C61" i="3"/>
  <c r="B61" i="3"/>
  <c r="C58" i="3"/>
  <c r="C55" i="3"/>
  <c r="B55" i="3"/>
  <c r="B54" i="3" s="1"/>
  <c r="B35" i="3"/>
  <c r="B27" i="3"/>
  <c r="B14" i="3"/>
  <c r="C9" i="3"/>
  <c r="C100" i="3" l="1"/>
  <c r="C54" i="3"/>
  <c r="C81" i="3"/>
  <c r="B60" i="3"/>
  <c r="B100" i="3"/>
  <c r="B96" i="3"/>
  <c r="B80" i="3" s="1"/>
  <c r="C60" i="3"/>
  <c r="B68" i="3"/>
  <c r="C96" i="3"/>
  <c r="B9" i="3"/>
  <c r="B53" i="3" l="1"/>
  <c r="B52" i="3"/>
  <c r="J11" i="1" l="1"/>
  <c r="J14" i="1" s="1"/>
  <c r="I11" i="1"/>
  <c r="I14" i="1" s="1"/>
  <c r="F14" i="1" l="1"/>
  <c r="G11" i="1"/>
  <c r="G14" i="1" s="1"/>
</calcChain>
</file>

<file path=xl/sharedStrings.xml><?xml version="1.0" encoding="utf-8"?>
<sst xmlns="http://schemas.openxmlformats.org/spreadsheetml/2006/main" count="332" uniqueCount="131">
  <si>
    <t>PRIHODI UKUPNO</t>
  </si>
  <si>
    <t>PRIHODI POSLOVANJA</t>
  </si>
  <si>
    <t>PRIHODI OD PRODAJE NEFINANCIJSKE IMOVINE</t>
  </si>
  <si>
    <t>RASHODI UKUPNO</t>
  </si>
  <si>
    <t>RASHODI  POSLOVANJA</t>
  </si>
  <si>
    <t>RASHODI ZA NABAVU NEFINANCIJSKE IMOVINE</t>
  </si>
  <si>
    <t>RAZLIKA - VIŠAK / MANJAK</t>
  </si>
  <si>
    <t>PRIMICI OD FINANCIJSKE IMOVINE I ZADUŽIVANJA</t>
  </si>
  <si>
    <t>IZDACI ZA FINANCIJSKU IMOVINU I OTPLATE ZAJMOVA</t>
  </si>
  <si>
    <t>NETO FINANCIRANJE</t>
  </si>
  <si>
    <t>Projekcija proračuna
za 2025.</t>
  </si>
  <si>
    <t xml:space="preserve">A. RAČUN PRIHODA I RASHODA </t>
  </si>
  <si>
    <t>Razred</t>
  </si>
  <si>
    <t>Skupina</t>
  </si>
  <si>
    <t>Izvor</t>
  </si>
  <si>
    <t>Opći prihodi i primici</t>
  </si>
  <si>
    <t>RASHODI POSLOVANJA</t>
  </si>
  <si>
    <t>RASHODI PREMA FUNKCIJSKOJ KLASIFIKACIJI</t>
  </si>
  <si>
    <t>BROJČANA OZNAKA I NAZIV</t>
  </si>
  <si>
    <t>UKUPNI RASHODI</t>
  </si>
  <si>
    <t>B. RAČUN FINANCIRANJA</t>
  </si>
  <si>
    <t>Primici od financijske imovine i zaduživanja</t>
  </si>
  <si>
    <t>Izdaci za financijsku imovinu i otplate zajmova</t>
  </si>
  <si>
    <t>II. POSEBNI DIO</t>
  </si>
  <si>
    <t>I. OPĆI DIO</t>
  </si>
  <si>
    <t>Primici od zaduživanja</t>
  </si>
  <si>
    <t>Namjenski primici od zaduživanja</t>
  </si>
  <si>
    <t>Izdaci za otplatu glavnice primljenih kredita i zajmova</t>
  </si>
  <si>
    <t>Vlastiti prihodi</t>
  </si>
  <si>
    <t>B) SAŽETAK RAČUNA FINANCIRANJA</t>
  </si>
  <si>
    <t>A) SAŽETAK RAČUNA PRIHODA I RASHODA</t>
  </si>
  <si>
    <t>C) PRENESENI VIŠAK ILI PRENESENI MANJAK I VIŠEGODIŠNJI PLAN URAVNOTEŽENJA</t>
  </si>
  <si>
    <t>Naziv</t>
  </si>
  <si>
    <t>Financijski plan Trgovačko ugostiteljske škole za 2025. i projekcije  za 2025. i 2026. godinu</t>
  </si>
  <si>
    <t>Izvršenje 2022.</t>
  </si>
  <si>
    <t>Plan 2023.</t>
  </si>
  <si>
    <t>Proračun za 2024.</t>
  </si>
  <si>
    <t>Projekcija proračuna
za 2026.</t>
  </si>
  <si>
    <t>09 Obrazovanje</t>
  </si>
  <si>
    <t xml:space="preserve">VIŠAK  IZ PRETHODNE  GODINE KOJI ĆE SE RASPOREDITI </t>
  </si>
  <si>
    <t>Oznaka</t>
  </si>
  <si>
    <t>Ostvarenje 2022.</t>
  </si>
  <si>
    <t>Plan 2024.</t>
  </si>
  <si>
    <t>Projekcija 2025.</t>
  </si>
  <si>
    <t>Projekcija 2026.</t>
  </si>
  <si>
    <t>6 Prihodi poslovanja</t>
  </si>
  <si>
    <t>63 Pomoći iz inozemstva i od subjekata unutar općeg proračuna</t>
  </si>
  <si>
    <t>5 POMOĆI</t>
  </si>
  <si>
    <t>51 Pomoći</t>
  </si>
  <si>
    <t>64 Prihodi od imovine</t>
  </si>
  <si>
    <t>65 Prihodi od upravnih i administrativnih pristojbi, pristojbi po posebnim propisima i naknada</t>
  </si>
  <si>
    <t>4 Prihodi za posebne namjene</t>
  </si>
  <si>
    <t>7 Namjenski primici od zaduživanja</t>
  </si>
  <si>
    <t>71 Namjenski primici od zaduživanja</t>
  </si>
  <si>
    <t>66 Prihodi od prodaje proizvoda i robe te pruženih usluga i prihodi od donacija te povrati po protestiranim jamstvima</t>
  </si>
  <si>
    <t>6 DONACIJE</t>
  </si>
  <si>
    <t>61 Donacije</t>
  </si>
  <si>
    <t>67 Prihodi iz nadležnog proračuna i od HZZO-a temeljem ugovornih obveza</t>
  </si>
  <si>
    <t>68 Kazne, upravne mjere i ostali prihodi</t>
  </si>
  <si>
    <t>3 Rashodi poslovanja</t>
  </si>
  <si>
    <t>31 Rashodi za zaposlene</t>
  </si>
  <si>
    <t>32 Materijalni rashodi</t>
  </si>
  <si>
    <t>34 Financijski rashodi</t>
  </si>
  <si>
    <t>4 Rashodi za nabavu nefinancijske imovine</t>
  </si>
  <si>
    <t>42 Rashodi za nabavu proizvedene dugotrajne imovine</t>
  </si>
  <si>
    <t>45 Rashodi za dodatna ulaganja na nefinancijskoj imovini</t>
  </si>
  <si>
    <t>37 Naknade građanima i kućanstvima na temelju osiguranja i druge naknade</t>
  </si>
  <si>
    <t>38 Ostali rashodi</t>
  </si>
  <si>
    <t>SVEUKUPNO</t>
  </si>
  <si>
    <t>GLAVA: 32 TRGOVAČKA-UGOSTILJSKA ŠKOLA KARLOVAC</t>
  </si>
  <si>
    <t>izvor: 01 Opći prihodi i primici</t>
  </si>
  <si>
    <t>izvor: 03 Vlastiti prihodi</t>
  </si>
  <si>
    <t>izvor: 05 Pomoći</t>
  </si>
  <si>
    <t>izvor: 432 PRIHODI ZA POSEBNE NAMJENE - korisnici</t>
  </si>
  <si>
    <t>izvor: 503 POMOĆI IZ NENADLEŽNIH PRORAČUNA - KORISNICI</t>
  </si>
  <si>
    <t>izvor: 56 Fondovi EU-a</t>
  </si>
  <si>
    <t>izvor: 560 POMOĆI-FOND EU KORISNICI</t>
  </si>
  <si>
    <t>izvor: 512 Pomoći iz državnog proračuna - plaće MZOS</t>
  </si>
  <si>
    <t>izvor: 611 Donacije</t>
  </si>
  <si>
    <t>izvor: 711 Prihodi od nefinancijske imovine i nadoknade štete s osnova osiguranja</t>
  </si>
  <si>
    <t>512  Pomoći</t>
  </si>
  <si>
    <t>izvor: 711  Namjenski primici od zaduživanja</t>
  </si>
  <si>
    <t>41 Rashodi za nabavu neproizvodne dugotrajne imovine</t>
  </si>
  <si>
    <t>Financijski plan Trgovačko ugostiteljske škole za 2024. i projekcije  za 2025. i 2026. godinu</t>
  </si>
  <si>
    <t>0922 Srednjoškolsko obrazovanje</t>
  </si>
  <si>
    <t>0960 Dodatne usluge u obrazovanju</t>
  </si>
  <si>
    <t>A100037 Odgojnoobrazovno, administrativno i tehničko osoblje</t>
  </si>
  <si>
    <t>A100037A Odgojnoobrazovno, administrativno i tehničko osoblje - POSEBNI DIO</t>
  </si>
  <si>
    <t>A100038 Operativni plan TIO - SŠ</t>
  </si>
  <si>
    <t>A100042 Javne potrebe iznad standarda-vlastiti prihodi</t>
  </si>
  <si>
    <t>A100078 Županijske javne potrebe SŠ</t>
  </si>
  <si>
    <t>A100159A Javne potrebe iznad standarda - donacije</t>
  </si>
  <si>
    <t>A100161A Javne potrebe iznad standarda - OSTALO</t>
  </si>
  <si>
    <t>A100162A Prijenos sredstava od nenadležnih proračuna</t>
  </si>
  <si>
    <t>A100191A Shema školskog voća, povrća i mlijeka</t>
  </si>
  <si>
    <t>A100209 Centar kompetencija (ORUŽANA)</t>
  </si>
  <si>
    <t>K100023 Mreža kom5tentnosti</t>
  </si>
  <si>
    <t>K100028 RCK RECEIPT</t>
  </si>
  <si>
    <t>A200201 MZOS- Plaće SŠ</t>
  </si>
  <si>
    <t>RAZDJEL: 8 UPRAVNI ODJEL ZA ŠKOLSTVO</t>
  </si>
  <si>
    <t>GLAVA: 8-32 TRGOVAČKA-UGOSTILJSKA ŠKOLA KARLOVAC</t>
  </si>
  <si>
    <t>123 Zakonski standard javnih ustanova SŠ</t>
  </si>
  <si>
    <t>125 Program javnih potreba iznad standarda - vlastiti prihodi</t>
  </si>
  <si>
    <t>141 Javne potrebe iznad zakonskog standarda SŠ</t>
  </si>
  <si>
    <t>A100142B Prihodi od nefinancijske imovine i nadoknade štete s osnova osiguranja</t>
  </si>
  <si>
    <t>158 Pomoćnici u nastavi OŠ i SŠ (EU projekt)</t>
  </si>
  <si>
    <t>A100128 Pomoćnici u nastavi OŠ i SŠ (EU projekt)</t>
  </si>
  <si>
    <t>176A Sufinanciranje projekata iz Razvojnog fonda Karlovačke županije</t>
  </si>
  <si>
    <t>180 Centar kompetentnosti</t>
  </si>
  <si>
    <t>201 MZOS- Plaće SŠ</t>
  </si>
  <si>
    <t>2.912.43</t>
  </si>
  <si>
    <t>K10004 Nefinancijska imovina  i investicijsko održavanje SŠ</t>
  </si>
  <si>
    <t>izvor 05 Pomoći</t>
  </si>
  <si>
    <t>42  Rashodi za nabavu proizvedene dugotrajne imovine,</t>
  </si>
  <si>
    <t>45  Rashodi za dodatna ulaganja</t>
  </si>
  <si>
    <t>41 Rashodi za nabavu proizvrdene dugotrajne imovine</t>
  </si>
  <si>
    <t>32  Materijalni rashodi</t>
  </si>
  <si>
    <t>Projekt: Innovate and participate in digital and green transition of VET and Tourism</t>
  </si>
  <si>
    <t xml:space="preserve">A100163A Javne potrebe iznad standarda - EU PROJEKTI </t>
  </si>
  <si>
    <t>IZVRŠENJE 2022.</t>
  </si>
  <si>
    <t>Klasa</t>
  </si>
  <si>
    <t>Urbroj</t>
  </si>
  <si>
    <t>predsjednica školskog odbora:</t>
  </si>
  <si>
    <t>Sonja Vukelić</t>
  </si>
  <si>
    <t>VIŠAK + NETO FINANCIRANJE</t>
  </si>
  <si>
    <t>92 Rezultat poslovanja</t>
  </si>
  <si>
    <t>UKUPAN DONOS VIŠKA /  MANJKA IZ PRETHODNE(IH) GODINE***</t>
  </si>
  <si>
    <t xml:space="preserve">Karlovac, </t>
  </si>
  <si>
    <t>POTPIS ODGOVORNE OSOBE</t>
  </si>
  <si>
    <t>RAVNATELJ</t>
  </si>
  <si>
    <t>Damir Pleša, dipl. ing.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</si>
</sst>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;_-@_-"/>
  </numFmts>
  <fonts count="3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2"/>
      <color indexed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rgb="FFFFFFFF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rgb="FF00008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10"/>
      <color rgb="FF000080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10"/>
      <color rgb="FF000000"/>
      <name val="Verdana"/>
      <family val="2"/>
      <charset val="238"/>
    </font>
    <font>
      <sz val="10"/>
      <color theme="1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19197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399975585192419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indexed="64"/>
      </top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1">
    <xf numFmtId="0" fontId="0" fillId="0" borderId="0" xfId="0"/>
    <xf numFmtId="0" fontId="2" fillId="0" borderId="0" xfId="0" applyNumberFormat="1" applyFont="1" applyFill="1" applyBorder="1" applyAlignment="1" applyProtection="1">
      <alignment horizontal="left" wrapText="1"/>
    </xf>
    <xf numFmtId="0" fontId="4" fillId="0" borderId="0" xfId="0" applyNumberFormat="1" applyFont="1" applyFill="1" applyBorder="1" applyAlignment="1" applyProtection="1">
      <alignment wrapText="1"/>
    </xf>
    <xf numFmtId="0" fontId="3" fillId="0" borderId="0" xfId="0" applyNumberFormat="1" applyFont="1" applyFill="1" applyBorder="1" applyAlignment="1" applyProtection="1"/>
    <xf numFmtId="0" fontId="6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1" fillId="0" borderId="5" xfId="0" applyFont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3" fontId="3" fillId="2" borderId="4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11" fillId="2" borderId="3" xfId="0" applyNumberFormat="1" applyFont="1" applyFill="1" applyBorder="1" applyAlignment="1" applyProtection="1">
      <alignment horizontal="left" vertical="center" wrapText="1"/>
    </xf>
    <xf numFmtId="0" fontId="9" fillId="2" borderId="3" xfId="0" quotePrefix="1" applyFont="1" applyFill="1" applyBorder="1" applyAlignment="1">
      <alignment horizontal="left" vertical="center"/>
    </xf>
    <xf numFmtId="0" fontId="10" fillId="2" borderId="3" xfId="0" quotePrefix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3" xfId="0" applyNumberFormat="1" applyFont="1" applyFill="1" applyBorder="1" applyAlignment="1" applyProtection="1">
      <alignment horizontal="left" vertical="center"/>
    </xf>
    <xf numFmtId="0" fontId="9" fillId="2" borderId="3" xfId="0" applyNumberFormat="1" applyFont="1" applyFill="1" applyBorder="1" applyAlignment="1" applyProtection="1">
      <alignment horizontal="left" vertical="center" wrapText="1"/>
    </xf>
    <xf numFmtId="0" fontId="10" fillId="2" borderId="3" xfId="0" quotePrefix="1" applyFont="1" applyFill="1" applyBorder="1" applyAlignment="1">
      <alignment horizontal="left" vertical="center" wrapText="1"/>
    </xf>
    <xf numFmtId="0" fontId="10" fillId="2" borderId="3" xfId="0" applyNumberFormat="1" applyFont="1" applyFill="1" applyBorder="1" applyAlignment="1" applyProtection="1">
      <alignment horizontal="left" vertical="center" wrapText="1"/>
    </xf>
    <xf numFmtId="0" fontId="7" fillId="0" borderId="0" xfId="0" quotePrefix="1" applyNumberFormat="1" applyFont="1" applyFill="1" applyBorder="1" applyAlignment="1" applyProtection="1">
      <alignment horizontal="left" wrapText="1"/>
    </xf>
    <xf numFmtId="0" fontId="8" fillId="0" borderId="0" xfId="0" applyNumberFormat="1" applyFont="1" applyFill="1" applyBorder="1" applyAlignment="1" applyProtection="1">
      <alignment wrapText="1"/>
    </xf>
    <xf numFmtId="3" fontId="5" fillId="0" borderId="0" xfId="0" applyNumberFormat="1" applyFont="1" applyBorder="1" applyAlignment="1">
      <alignment horizontal="right"/>
    </xf>
    <xf numFmtId="0" fontId="6" fillId="4" borderId="4" xfId="0" applyNumberFormat="1" applyFont="1" applyFill="1" applyBorder="1" applyAlignment="1" applyProtection="1">
      <alignment horizontal="center" vertical="center" wrapText="1"/>
    </xf>
    <xf numFmtId="0" fontId="6" fillId="4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quotePrefix="1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/>
    <xf numFmtId="3" fontId="6" fillId="0" borderId="3" xfId="0" applyNumberFormat="1" applyFont="1" applyBorder="1" applyAlignment="1">
      <alignment horizontal="right"/>
    </xf>
    <xf numFmtId="0" fontId="6" fillId="0" borderId="1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left" wrapText="1"/>
    </xf>
    <xf numFmtId="0" fontId="6" fillId="0" borderId="2" xfId="0" quotePrefix="1" applyFont="1" applyBorder="1" applyAlignment="1">
      <alignment horizontal="center" wrapText="1"/>
    </xf>
    <xf numFmtId="0" fontId="6" fillId="0" borderId="2" xfId="0" quotePrefix="1" applyNumberFormat="1" applyFont="1" applyFill="1" applyBorder="1" applyAlignment="1" applyProtection="1">
      <alignment horizontal="left"/>
    </xf>
    <xf numFmtId="3" fontId="6" fillId="4" borderId="1" xfId="0" quotePrefix="1" applyNumberFormat="1" applyFont="1" applyFill="1" applyBorder="1" applyAlignment="1">
      <alignment horizontal="right"/>
    </xf>
    <xf numFmtId="3" fontId="6" fillId="4" borderId="3" xfId="0" applyNumberFormat="1" applyFont="1" applyFill="1" applyBorder="1" applyAlignment="1" applyProtection="1">
      <alignment horizontal="right" wrapText="1"/>
    </xf>
    <xf numFmtId="3" fontId="6" fillId="3" borderId="1" xfId="0" quotePrefix="1" applyNumberFormat="1" applyFont="1" applyFill="1" applyBorder="1" applyAlignment="1">
      <alignment horizontal="right"/>
    </xf>
    <xf numFmtId="3" fontId="6" fillId="3" borderId="3" xfId="0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0" fontId="16" fillId="0" borderId="5" xfId="0" applyFont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9" fillId="3" borderId="2" xfId="0" applyNumberFormat="1" applyFont="1" applyFill="1" applyBorder="1" applyAlignment="1" applyProtection="1">
      <alignment vertical="center"/>
    </xf>
    <xf numFmtId="0" fontId="11" fillId="2" borderId="3" xfId="0" applyNumberFormat="1" applyFont="1" applyFill="1" applyBorder="1" applyAlignment="1" applyProtection="1">
      <alignment vertical="center" wrapText="1"/>
    </xf>
    <xf numFmtId="0" fontId="9" fillId="2" borderId="3" xfId="0" applyNumberFormat="1" applyFont="1" applyFill="1" applyBorder="1" applyAlignment="1" applyProtection="1">
      <alignment vertical="center" wrapText="1"/>
    </xf>
    <xf numFmtId="0" fontId="17" fillId="2" borderId="3" xfId="0" quotePrefix="1" applyFont="1" applyFill="1" applyBorder="1" applyAlignment="1">
      <alignment horizontal="left" vertical="center" wrapText="1"/>
    </xf>
    <xf numFmtId="4" fontId="6" fillId="0" borderId="3" xfId="0" applyNumberFormat="1" applyFont="1" applyFill="1" applyBorder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3" borderId="3" xfId="0" applyNumberFormat="1" applyFont="1" applyFill="1" applyBorder="1" applyAlignment="1">
      <alignment horizontal="right"/>
    </xf>
    <xf numFmtId="4" fontId="6" fillId="3" borderId="1" xfId="0" quotePrefix="1" applyNumberFormat="1" applyFont="1" applyFill="1" applyBorder="1" applyAlignment="1">
      <alignment horizontal="right"/>
    </xf>
    <xf numFmtId="4" fontId="6" fillId="3" borderId="3" xfId="0" applyNumberFormat="1" applyFont="1" applyFill="1" applyBorder="1" applyAlignment="1" applyProtection="1">
      <alignment horizontal="right" wrapText="1"/>
    </xf>
    <xf numFmtId="4" fontId="6" fillId="2" borderId="3" xfId="0" applyNumberFormat="1" applyFont="1" applyFill="1" applyBorder="1" applyAlignment="1">
      <alignment horizontal="right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0" fontId="0" fillId="2" borderId="6" xfId="0" applyFill="1" applyBorder="1"/>
    <xf numFmtId="4" fontId="6" fillId="2" borderId="6" xfId="0" applyNumberFormat="1" applyFont="1" applyFill="1" applyBorder="1" applyAlignment="1">
      <alignment horizontal="right"/>
    </xf>
    <xf numFmtId="3" fontId="6" fillId="2" borderId="6" xfId="0" applyNumberFormat="1" applyFont="1" applyFill="1" applyBorder="1" applyAlignment="1">
      <alignment horizontal="right"/>
    </xf>
    <xf numFmtId="0" fontId="0" fillId="0" borderId="6" xfId="0" applyBorder="1"/>
    <xf numFmtId="4" fontId="6" fillId="3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>
      <alignment horizontal="right"/>
    </xf>
    <xf numFmtId="4" fontId="6" fillId="0" borderId="1" xfId="0" applyNumberFormat="1" applyFont="1" applyFill="1" applyBorder="1" applyAlignment="1" applyProtection="1">
      <alignment horizontal="right" wrapText="1"/>
    </xf>
    <xf numFmtId="4" fontId="6" fillId="3" borderId="1" xfId="0" applyNumberFormat="1" applyFont="1" applyFill="1" applyBorder="1" applyAlignment="1" applyProtection="1">
      <alignment horizontal="right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4" fontId="0" fillId="0" borderId="0" xfId="0" applyNumberFormat="1"/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20" fillId="0" borderId="0" xfId="0" applyNumberFormat="1" applyFont="1" applyFill="1" applyBorder="1" applyAlignment="1" applyProtection="1">
      <alignment horizontal="center" vertical="center" wrapText="1"/>
    </xf>
    <xf numFmtId="0" fontId="21" fillId="0" borderId="0" xfId="0" applyNumberFormat="1" applyFont="1" applyFill="1" applyBorder="1" applyAlignment="1" applyProtection="1">
      <alignment vertical="center" wrapText="1"/>
    </xf>
    <xf numFmtId="4" fontId="23" fillId="6" borderId="7" xfId="0" applyNumberFormat="1" applyFont="1" applyFill="1" applyBorder="1" applyAlignment="1">
      <alignment horizontal="right" wrapText="1"/>
    </xf>
    <xf numFmtId="4" fontId="22" fillId="6" borderId="7" xfId="0" applyNumberFormat="1" applyFont="1" applyFill="1" applyBorder="1" applyAlignment="1">
      <alignment horizontal="right" wrapText="1"/>
    </xf>
    <xf numFmtId="4" fontId="19" fillId="2" borderId="7" xfId="0" applyNumberFormat="1" applyFont="1" applyFill="1" applyBorder="1" applyAlignment="1">
      <alignment horizontal="right" wrapText="1"/>
    </xf>
    <xf numFmtId="4" fontId="25" fillId="5" borderId="7" xfId="0" applyNumberFormat="1" applyFont="1" applyFill="1" applyBorder="1" applyAlignment="1">
      <alignment horizontal="right" wrapText="1"/>
    </xf>
    <xf numFmtId="4" fontId="25" fillId="5" borderId="7" xfId="0" applyNumberFormat="1" applyFont="1" applyFill="1" applyBorder="1" applyAlignment="1">
      <alignment wrapText="1"/>
    </xf>
    <xf numFmtId="2" fontId="25" fillId="5" borderId="7" xfId="0" applyNumberFormat="1" applyFont="1" applyFill="1" applyBorder="1" applyAlignment="1">
      <alignment horizontal="right" wrapText="1"/>
    </xf>
    <xf numFmtId="0" fontId="25" fillId="5" borderId="7" xfId="0" applyFont="1" applyFill="1" applyBorder="1" applyAlignment="1">
      <alignment horizontal="right" wrapText="1"/>
    </xf>
    <xf numFmtId="0" fontId="25" fillId="5" borderId="7" xfId="0" applyFont="1" applyFill="1" applyBorder="1" applyAlignment="1">
      <alignment wrapText="1"/>
    </xf>
    <xf numFmtId="0" fontId="26" fillId="0" borderId="0" xfId="0" applyFont="1"/>
    <xf numFmtId="4" fontId="19" fillId="5" borderId="7" xfId="0" applyNumberFormat="1" applyFont="1" applyFill="1" applyBorder="1" applyAlignment="1">
      <alignment horizontal="right" wrapText="1"/>
    </xf>
    <xf numFmtId="164" fontId="26" fillId="0" borderId="0" xfId="0" applyNumberFormat="1" applyFont="1"/>
    <xf numFmtId="0" fontId="20" fillId="0" borderId="0" xfId="0" applyNumberFormat="1" applyFont="1" applyFill="1" applyBorder="1" applyAlignment="1" applyProtection="1">
      <alignment horizontal="left" vertical="center" wrapText="1"/>
    </xf>
    <xf numFmtId="0" fontId="21" fillId="0" borderId="0" xfId="0" applyNumberFormat="1" applyFont="1" applyFill="1" applyBorder="1" applyAlignment="1" applyProtection="1">
      <alignment horizontal="center" vertical="center" wrapText="1"/>
    </xf>
    <xf numFmtId="0" fontId="26" fillId="0" borderId="0" xfId="0" applyFont="1" applyAlignment="1">
      <alignment horizontal="center" wrapText="1"/>
    </xf>
    <xf numFmtId="0" fontId="26" fillId="0" borderId="0" xfId="0" applyFont="1" applyAlignment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/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2" borderId="10" xfId="0" applyFont="1" applyFill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22" fillId="6" borderId="12" xfId="0" applyFont="1" applyFill="1" applyBorder="1" applyAlignment="1">
      <alignment horizontal="left" wrapText="1"/>
    </xf>
    <xf numFmtId="4" fontId="22" fillId="6" borderId="13" xfId="0" applyNumberFormat="1" applyFont="1" applyFill="1" applyBorder="1" applyAlignment="1">
      <alignment horizontal="right" wrapText="1"/>
    </xf>
    <xf numFmtId="0" fontId="25" fillId="5" borderId="12" xfId="0" applyFont="1" applyFill="1" applyBorder="1" applyAlignment="1">
      <alignment horizontal="left" wrapText="1"/>
    </xf>
    <xf numFmtId="4" fontId="25" fillId="5" borderId="13" xfId="0" applyNumberFormat="1" applyFont="1" applyFill="1" applyBorder="1" applyAlignment="1">
      <alignment horizontal="right" wrapText="1"/>
    </xf>
    <xf numFmtId="0" fontId="25" fillId="5" borderId="13" xfId="0" applyFont="1" applyFill="1" applyBorder="1" applyAlignment="1">
      <alignment horizontal="right" wrapText="1"/>
    </xf>
    <xf numFmtId="0" fontId="19" fillId="5" borderId="12" xfId="0" applyFont="1" applyFill="1" applyBorder="1" applyAlignment="1">
      <alignment horizontal="left" wrapText="1"/>
    </xf>
    <xf numFmtId="4" fontId="19" fillId="5" borderId="13" xfId="0" applyNumberFormat="1" applyFont="1" applyFill="1" applyBorder="1" applyAlignment="1">
      <alignment horizontal="right" wrapText="1"/>
    </xf>
    <xf numFmtId="0" fontId="25" fillId="5" borderId="13" xfId="0" applyFont="1" applyFill="1" applyBorder="1" applyAlignment="1">
      <alignment wrapText="1"/>
    </xf>
    <xf numFmtId="0" fontId="25" fillId="5" borderId="14" xfId="0" applyFont="1" applyFill="1" applyBorder="1" applyAlignment="1">
      <alignment horizontal="left" wrapText="1"/>
    </xf>
    <xf numFmtId="4" fontId="25" fillId="5" borderId="15" xfId="0" applyNumberFormat="1" applyFont="1" applyFill="1" applyBorder="1" applyAlignment="1">
      <alignment horizontal="right" wrapText="1"/>
    </xf>
    <xf numFmtId="0" fontId="25" fillId="5" borderId="15" xfId="0" applyFont="1" applyFill="1" applyBorder="1" applyAlignment="1">
      <alignment wrapText="1"/>
    </xf>
    <xf numFmtId="4" fontId="25" fillId="5" borderId="16" xfId="0" applyNumberFormat="1" applyFont="1" applyFill="1" applyBorder="1" applyAlignment="1">
      <alignment horizontal="right" wrapText="1"/>
    </xf>
    <xf numFmtId="4" fontId="3" fillId="2" borderId="4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>
      <alignment horizontal="right"/>
    </xf>
    <xf numFmtId="4" fontId="3" fillId="2" borderId="3" xfId="0" applyNumberFormat="1" applyFont="1" applyFill="1" applyBorder="1" applyAlignment="1" applyProtection="1">
      <alignment horizontal="right" wrapText="1"/>
    </xf>
    <xf numFmtId="0" fontId="0" fillId="0" borderId="0" xfId="0" applyAlignment="1"/>
    <xf numFmtId="4" fontId="18" fillId="5" borderId="7" xfId="0" applyNumberFormat="1" applyFont="1" applyFill="1" applyBorder="1" applyAlignment="1">
      <alignment horizontal="right" wrapText="1"/>
    </xf>
    <xf numFmtId="0" fontId="18" fillId="5" borderId="7" xfId="0" applyFont="1" applyFill="1" applyBorder="1" applyAlignment="1">
      <alignment horizontal="right" wrapText="1"/>
    </xf>
    <xf numFmtId="0" fontId="18" fillId="5" borderId="7" xfId="0" applyFont="1" applyFill="1" applyBorder="1" applyAlignment="1">
      <alignment wrapText="1"/>
    </xf>
    <xf numFmtId="4" fontId="28" fillId="7" borderId="7" xfId="0" applyNumberFormat="1" applyFont="1" applyFill="1" applyBorder="1" applyAlignment="1">
      <alignment horizontal="right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15" fillId="0" borderId="0" xfId="0" applyFont="1" applyBorder="1" applyAlignment="1"/>
    <xf numFmtId="0" fontId="15" fillId="0" borderId="0" xfId="0" applyFont="1" applyAlignment="1"/>
    <xf numFmtId="0" fontId="29" fillId="0" borderId="9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18" fillId="5" borderId="12" xfId="0" applyFont="1" applyFill="1" applyBorder="1" applyAlignment="1">
      <alignment horizontal="left"/>
    </xf>
    <xf numFmtId="4" fontId="18" fillId="5" borderId="13" xfId="0" applyNumberFormat="1" applyFont="1" applyFill="1" applyBorder="1" applyAlignment="1">
      <alignment horizontal="right" wrapText="1"/>
    </xf>
    <xf numFmtId="0" fontId="28" fillId="7" borderId="12" xfId="0" applyFont="1" applyFill="1" applyBorder="1" applyAlignment="1">
      <alignment horizontal="left"/>
    </xf>
    <xf numFmtId="4" fontId="28" fillId="7" borderId="13" xfId="0" applyNumberFormat="1" applyFont="1" applyFill="1" applyBorder="1" applyAlignment="1">
      <alignment horizontal="right" wrapText="1"/>
    </xf>
    <xf numFmtId="0" fontId="18" fillId="5" borderId="13" xfId="0" applyFont="1" applyFill="1" applyBorder="1" applyAlignment="1">
      <alignment horizontal="right" wrapText="1"/>
    </xf>
    <xf numFmtId="0" fontId="18" fillId="5" borderId="13" xfId="0" applyFont="1" applyFill="1" applyBorder="1" applyAlignment="1">
      <alignment wrapText="1"/>
    </xf>
    <xf numFmtId="0" fontId="0" fillId="0" borderId="17" xfId="0" applyBorder="1" applyAlignment="1"/>
    <xf numFmtId="0" fontId="0" fillId="0" borderId="5" xfId="0" applyBorder="1"/>
    <xf numFmtId="0" fontId="0" fillId="0" borderId="18" xfId="0" applyBorder="1"/>
    <xf numFmtId="0" fontId="5" fillId="0" borderId="0" xfId="0" applyNumberFormat="1" applyFont="1" applyFill="1" applyBorder="1" applyAlignment="1" applyProtection="1">
      <alignment vertical="center" wrapText="1"/>
    </xf>
    <xf numFmtId="0" fontId="11" fillId="3" borderId="12" xfId="0" applyFont="1" applyFill="1" applyBorder="1" applyAlignment="1">
      <alignment horizontal="left"/>
    </xf>
    <xf numFmtId="4" fontId="11" fillId="3" borderId="7" xfId="0" applyNumberFormat="1" applyFont="1" applyFill="1" applyBorder="1" applyAlignment="1">
      <alignment horizontal="right" wrapText="1"/>
    </xf>
    <xf numFmtId="4" fontId="11" fillId="3" borderId="13" xfId="0" applyNumberFormat="1" applyFont="1" applyFill="1" applyBorder="1" applyAlignment="1">
      <alignment horizontal="right" wrapText="1"/>
    </xf>
    <xf numFmtId="0" fontId="30" fillId="0" borderId="0" xfId="0" applyFont="1"/>
    <xf numFmtId="0" fontId="20" fillId="0" borderId="0" xfId="0" applyNumberFormat="1" applyFont="1" applyFill="1" applyBorder="1" applyAlignment="1" applyProtection="1">
      <alignment horizontal="center" vertical="center" wrapText="1"/>
    </xf>
    <xf numFmtId="4" fontId="6" fillId="4" borderId="1" xfId="0" quotePrefix="1" applyNumberFormat="1" applyFont="1" applyFill="1" applyBorder="1" applyAlignment="1">
      <alignment horizontal="right"/>
    </xf>
    <xf numFmtId="0" fontId="6" fillId="2" borderId="0" xfId="0" applyNumberFormat="1" applyFont="1" applyFill="1" applyBorder="1" applyAlignment="1" applyProtection="1">
      <alignment horizontal="center" vertical="center" wrapText="1"/>
    </xf>
    <xf numFmtId="4" fontId="25" fillId="2" borderId="7" xfId="0" applyNumberFormat="1" applyFont="1" applyFill="1" applyBorder="1" applyAlignment="1">
      <alignment horizontal="right" wrapText="1"/>
    </xf>
    <xf numFmtId="4" fontId="25" fillId="2" borderId="7" xfId="0" applyNumberFormat="1" applyFont="1" applyFill="1" applyBorder="1" applyAlignment="1">
      <alignment wrapText="1"/>
    </xf>
    <xf numFmtId="2" fontId="25" fillId="2" borderId="7" xfId="0" applyNumberFormat="1" applyFont="1" applyFill="1" applyBorder="1" applyAlignment="1">
      <alignment wrapText="1"/>
    </xf>
    <xf numFmtId="0" fontId="25" fillId="2" borderId="7" xfId="0" applyFont="1" applyFill="1" applyBorder="1" applyAlignment="1">
      <alignment wrapText="1"/>
    </xf>
    <xf numFmtId="0" fontId="21" fillId="2" borderId="0" xfId="0" applyNumberFormat="1" applyFont="1" applyFill="1" applyBorder="1" applyAlignment="1" applyProtection="1">
      <alignment vertical="center" wrapText="1"/>
    </xf>
    <xf numFmtId="4" fontId="25" fillId="2" borderId="15" xfId="0" applyNumberFormat="1" applyFont="1" applyFill="1" applyBorder="1" applyAlignment="1">
      <alignment horizontal="right" wrapText="1"/>
    </xf>
    <xf numFmtId="0" fontId="18" fillId="2" borderId="8" xfId="0" applyFont="1" applyFill="1" applyBorder="1" applyAlignment="1">
      <alignment wrapText="1"/>
    </xf>
    <xf numFmtId="0" fontId="5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0" fillId="2" borderId="0" xfId="0" applyFill="1"/>
    <xf numFmtId="4" fontId="22" fillId="8" borderId="7" xfId="0" applyNumberFormat="1" applyFont="1" applyFill="1" applyBorder="1" applyAlignment="1">
      <alignment horizontal="right" wrapText="1"/>
    </xf>
    <xf numFmtId="0" fontId="24" fillId="9" borderId="12" xfId="0" applyFont="1" applyFill="1" applyBorder="1" applyAlignment="1">
      <alignment horizontal="left" wrapText="1"/>
    </xf>
    <xf numFmtId="4" fontId="24" fillId="9" borderId="7" xfId="0" applyNumberFormat="1" applyFont="1" applyFill="1" applyBorder="1" applyAlignment="1">
      <alignment horizontal="right" wrapText="1"/>
    </xf>
    <xf numFmtId="4" fontId="24" fillId="9" borderId="13" xfId="0" applyNumberFormat="1" applyFont="1" applyFill="1" applyBorder="1" applyAlignment="1">
      <alignment horizontal="right" wrapText="1"/>
    </xf>
    <xf numFmtId="0" fontId="19" fillId="10" borderId="12" xfId="0" applyFont="1" applyFill="1" applyBorder="1" applyAlignment="1">
      <alignment horizontal="left" wrapText="1"/>
    </xf>
    <xf numFmtId="4" fontId="19" fillId="10" borderId="7" xfId="0" applyNumberFormat="1" applyFont="1" applyFill="1" applyBorder="1" applyAlignment="1">
      <alignment horizontal="right" wrapText="1"/>
    </xf>
    <xf numFmtId="4" fontId="19" fillId="10" borderId="7" xfId="0" applyNumberFormat="1" applyFont="1" applyFill="1" applyBorder="1" applyAlignment="1">
      <alignment wrapText="1"/>
    </xf>
    <xf numFmtId="4" fontId="19" fillId="10" borderId="13" xfId="0" applyNumberFormat="1" applyFont="1" applyFill="1" applyBorder="1" applyAlignment="1">
      <alignment horizontal="right" wrapText="1"/>
    </xf>
    <xf numFmtId="4" fontId="25" fillId="10" borderId="7" xfId="0" applyNumberFormat="1" applyFont="1" applyFill="1" applyBorder="1" applyAlignment="1">
      <alignment horizontal="right" wrapText="1"/>
    </xf>
    <xf numFmtId="0" fontId="25" fillId="10" borderId="7" xfId="0" applyFont="1" applyFill="1" applyBorder="1" applyAlignment="1">
      <alignment wrapText="1"/>
    </xf>
    <xf numFmtId="0" fontId="19" fillId="10" borderId="13" xfId="0" applyFont="1" applyFill="1" applyBorder="1" applyAlignment="1">
      <alignment wrapText="1"/>
    </xf>
    <xf numFmtId="0" fontId="19" fillId="10" borderId="7" xfId="0" applyFont="1" applyFill="1" applyBorder="1" applyAlignment="1">
      <alignment wrapText="1"/>
    </xf>
    <xf numFmtId="2" fontId="25" fillId="2" borderId="15" xfId="0" applyNumberFormat="1" applyFont="1" applyFill="1" applyBorder="1" applyAlignment="1">
      <alignment wrapText="1"/>
    </xf>
    <xf numFmtId="2" fontId="19" fillId="10" borderId="7" xfId="0" applyNumberFormat="1" applyFont="1" applyFill="1" applyBorder="1" applyAlignment="1">
      <alignment wrapText="1"/>
    </xf>
    <xf numFmtId="0" fontId="25" fillId="2" borderId="12" xfId="0" applyFont="1" applyFill="1" applyBorder="1" applyAlignment="1">
      <alignment horizontal="left" wrapText="1"/>
    </xf>
    <xf numFmtId="4" fontId="25" fillId="2" borderId="13" xfId="0" applyNumberFormat="1" applyFont="1" applyFill="1" applyBorder="1" applyAlignment="1">
      <alignment horizontal="right" wrapText="1"/>
    </xf>
    <xf numFmtId="4" fontId="23" fillId="8" borderId="7" xfId="0" applyNumberFormat="1" applyFont="1" applyFill="1" applyBorder="1" applyAlignment="1">
      <alignment horizontal="right" wrapText="1"/>
    </xf>
    <xf numFmtId="0" fontId="24" fillId="11" borderId="12" xfId="0" applyFont="1" applyFill="1" applyBorder="1" applyAlignment="1">
      <alignment horizontal="left" wrapText="1"/>
    </xf>
    <xf numFmtId="4" fontId="24" fillId="11" borderId="7" xfId="0" applyNumberFormat="1" applyFont="1" applyFill="1" applyBorder="1" applyAlignment="1">
      <alignment horizontal="right" wrapText="1"/>
    </xf>
    <xf numFmtId="4" fontId="24" fillId="11" borderId="13" xfId="0" applyNumberFormat="1" applyFont="1" applyFill="1" applyBorder="1" applyAlignment="1">
      <alignment horizontal="right" wrapText="1"/>
    </xf>
    <xf numFmtId="4" fontId="19" fillId="2" borderId="7" xfId="0" applyNumberFormat="1" applyFont="1" applyFill="1" applyBorder="1" applyAlignment="1">
      <alignment wrapText="1"/>
    </xf>
    <xf numFmtId="0" fontId="19" fillId="2" borderId="7" xfId="0" applyFont="1" applyFill="1" applyBorder="1" applyAlignment="1">
      <alignment wrapText="1"/>
    </xf>
    <xf numFmtId="0" fontId="6" fillId="4" borderId="2" xfId="0" applyNumberFormat="1" applyFont="1" applyFill="1" applyBorder="1" applyAlignment="1" applyProtection="1">
      <alignment horizontal="center" vertical="center" wrapText="1"/>
    </xf>
    <xf numFmtId="4" fontId="3" fillId="2" borderId="2" xfId="0" applyNumberFormat="1" applyFont="1" applyFill="1" applyBorder="1" applyAlignment="1">
      <alignment horizontal="right"/>
    </xf>
    <xf numFmtId="0" fontId="0" fillId="2" borderId="3" xfId="0" applyFill="1" applyBorder="1"/>
    <xf numFmtId="0" fontId="0" fillId="2" borderId="0" xfId="0" applyFill="1" applyBorder="1"/>
    <xf numFmtId="4" fontId="28" fillId="13" borderId="7" xfId="0" applyNumberFormat="1" applyFont="1" applyFill="1" applyBorder="1" applyAlignment="1">
      <alignment horizontal="right" wrapText="1"/>
    </xf>
    <xf numFmtId="0" fontId="28" fillId="13" borderId="7" xfId="0" applyFont="1" applyFill="1" applyBorder="1" applyAlignment="1">
      <alignment horizontal="right" wrapText="1"/>
    </xf>
    <xf numFmtId="0" fontId="15" fillId="2" borderId="0" xfId="0" applyFont="1" applyFill="1"/>
    <xf numFmtId="0" fontId="29" fillId="2" borderId="10" xfId="0" applyFont="1" applyFill="1" applyBorder="1" applyAlignment="1">
      <alignment horizontal="center" vertical="center" wrapText="1"/>
    </xf>
    <xf numFmtId="4" fontId="18" fillId="2" borderId="7" xfId="0" applyNumberFormat="1" applyFont="1" applyFill="1" applyBorder="1" applyAlignment="1">
      <alignment horizontal="right" wrapText="1"/>
    </xf>
    <xf numFmtId="2" fontId="18" fillId="2" borderId="7" xfId="0" applyNumberFormat="1" applyFont="1" applyFill="1" applyBorder="1" applyAlignment="1">
      <alignment horizontal="right" wrapText="1"/>
    </xf>
    <xf numFmtId="0" fontId="18" fillId="2" borderId="7" xfId="0" applyFont="1" applyFill="1" applyBorder="1" applyAlignment="1">
      <alignment horizontal="right" wrapText="1"/>
    </xf>
    <xf numFmtId="0" fontId="0" fillId="2" borderId="5" xfId="0" applyFill="1" applyBorder="1"/>
    <xf numFmtId="0" fontId="28" fillId="13" borderId="12" xfId="0" applyFont="1" applyFill="1" applyBorder="1" applyAlignment="1">
      <alignment horizontal="left"/>
    </xf>
    <xf numFmtId="4" fontId="28" fillId="13" borderId="13" xfId="0" applyNumberFormat="1" applyFont="1" applyFill="1" applyBorder="1" applyAlignment="1">
      <alignment horizontal="right" wrapText="1"/>
    </xf>
    <xf numFmtId="0" fontId="28" fillId="13" borderId="7" xfId="0" applyFont="1" applyFill="1" applyBorder="1" applyAlignment="1">
      <alignment wrapText="1"/>
    </xf>
    <xf numFmtId="0" fontId="28" fillId="13" borderId="13" xfId="0" applyFont="1" applyFill="1" applyBorder="1" applyAlignment="1">
      <alignment wrapText="1"/>
    </xf>
    <xf numFmtId="4" fontId="11" fillId="14" borderId="7" xfId="0" applyNumberFormat="1" applyFont="1" applyFill="1" applyBorder="1" applyAlignment="1">
      <alignment horizontal="right" wrapText="1"/>
    </xf>
    <xf numFmtId="0" fontId="27" fillId="15" borderId="12" xfId="0" applyFont="1" applyFill="1" applyBorder="1" applyAlignment="1">
      <alignment horizontal="left"/>
    </xf>
    <xf numFmtId="4" fontId="27" fillId="15" borderId="7" xfId="0" applyNumberFormat="1" applyFont="1" applyFill="1" applyBorder="1" applyAlignment="1">
      <alignment horizontal="right" wrapText="1"/>
    </xf>
    <xf numFmtId="4" fontId="27" fillId="15" borderId="13" xfId="0" applyNumberFormat="1" applyFont="1" applyFill="1" applyBorder="1" applyAlignment="1">
      <alignment horizontal="right" wrapText="1"/>
    </xf>
    <xf numFmtId="2" fontId="28" fillId="7" borderId="7" xfId="0" applyNumberFormat="1" applyFont="1" applyFill="1" applyBorder="1" applyAlignment="1">
      <alignment horizontal="right" wrapText="1"/>
    </xf>
    <xf numFmtId="0" fontId="28" fillId="7" borderId="7" xfId="0" applyFont="1" applyFill="1" applyBorder="1" applyAlignment="1">
      <alignment horizontal="right" wrapText="1"/>
    </xf>
    <xf numFmtId="0" fontId="28" fillId="7" borderId="7" xfId="0" applyFont="1" applyFill="1" applyBorder="1" applyAlignment="1">
      <alignment wrapText="1"/>
    </xf>
    <xf numFmtId="0" fontId="28" fillId="7" borderId="13" xfId="0" applyFont="1" applyFill="1" applyBorder="1" applyAlignment="1">
      <alignment wrapText="1"/>
    </xf>
    <xf numFmtId="4" fontId="28" fillId="16" borderId="7" xfId="0" applyNumberFormat="1" applyFont="1" applyFill="1" applyBorder="1" applyAlignment="1">
      <alignment horizontal="right" wrapText="1"/>
    </xf>
    <xf numFmtId="0" fontId="28" fillId="16" borderId="12" xfId="0" applyFont="1" applyFill="1" applyBorder="1" applyAlignment="1">
      <alignment horizontal="left"/>
    </xf>
    <xf numFmtId="4" fontId="28" fillId="16" borderId="13" xfId="0" applyNumberFormat="1" applyFont="1" applyFill="1" applyBorder="1" applyAlignment="1">
      <alignment horizontal="right" wrapText="1"/>
    </xf>
    <xf numFmtId="0" fontId="28" fillId="16" borderId="7" xfId="0" applyFont="1" applyFill="1" applyBorder="1" applyAlignment="1">
      <alignment horizontal="right" wrapText="1"/>
    </xf>
    <xf numFmtId="2" fontId="28" fillId="16" borderId="7" xfId="0" applyNumberFormat="1" applyFont="1" applyFill="1" applyBorder="1" applyAlignment="1">
      <alignment horizontal="right" wrapText="1"/>
    </xf>
    <xf numFmtId="0" fontId="28" fillId="16" borderId="7" xfId="0" applyFont="1" applyFill="1" applyBorder="1" applyAlignment="1">
      <alignment wrapText="1"/>
    </xf>
    <xf numFmtId="0" fontId="28" fillId="16" borderId="13" xfId="0" applyFont="1" applyFill="1" applyBorder="1" applyAlignment="1">
      <alignment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6" fillId="12" borderId="19" xfId="0" applyNumberFormat="1" applyFont="1" applyFill="1" applyBorder="1" applyAlignment="1" applyProtection="1">
      <alignment horizontal="center" vertical="center" wrapText="1"/>
    </xf>
    <xf numFmtId="0" fontId="11" fillId="0" borderId="1" xfId="0" quotePrefix="1" applyFont="1" applyBorder="1" applyAlignment="1">
      <alignment horizontal="left" vertical="center"/>
    </xf>
    <xf numFmtId="0" fontId="9" fillId="0" borderId="2" xfId="0" applyNumberFormat="1" applyFont="1" applyFill="1" applyBorder="1" applyAlignment="1" applyProtection="1">
      <alignment vertical="center"/>
    </xf>
    <xf numFmtId="0" fontId="11" fillId="3" borderId="1" xfId="0" quotePrefix="1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 wrapText="1"/>
    </xf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2" xfId="0" applyNumberFormat="1" applyFont="1" applyFill="1" applyBorder="1" applyAlignment="1" applyProtection="1">
      <alignment horizontal="left" vertical="center" wrapText="1"/>
    </xf>
    <xf numFmtId="0" fontId="6" fillId="4" borderId="4" xfId="0" applyNumberFormat="1" applyFont="1" applyFill="1" applyBorder="1" applyAlignment="1" applyProtection="1">
      <alignment horizontal="left" vertical="center" wrapText="1"/>
    </xf>
    <xf numFmtId="0" fontId="6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horizontal="left" vertical="center" wrapText="1"/>
    </xf>
    <xf numFmtId="0" fontId="6" fillId="3" borderId="4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vertical="center" wrapText="1"/>
    </xf>
    <xf numFmtId="0" fontId="11" fillId="3" borderId="1" xfId="0" applyNumberFormat="1" applyFont="1" applyFill="1" applyBorder="1" applyAlignment="1" applyProtection="1">
      <alignment horizontal="left" vertical="center" wrapText="1"/>
    </xf>
    <xf numFmtId="0" fontId="9" fillId="3" borderId="2" xfId="0" applyNumberFormat="1" applyFont="1" applyFill="1" applyBorder="1" applyAlignment="1" applyProtection="1">
      <alignment vertical="center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9" fillId="0" borderId="2" xfId="0" applyNumberFormat="1" applyFont="1" applyFill="1" applyBorder="1" applyAlignment="1" applyProtection="1">
      <alignment vertical="center" wrapText="1"/>
    </xf>
    <xf numFmtId="0" fontId="11" fillId="0" borderId="1" xfId="0" quotePrefix="1" applyFont="1" applyFill="1" applyBorder="1" applyAlignment="1">
      <alignment horizontal="left" vertical="center"/>
    </xf>
    <xf numFmtId="0" fontId="11" fillId="0" borderId="1" xfId="0" quotePrefix="1" applyNumberFormat="1" applyFont="1" applyFill="1" applyBorder="1" applyAlignment="1" applyProtection="1">
      <alignment horizontal="left" vertical="center" wrapText="1"/>
    </xf>
    <xf numFmtId="0" fontId="13" fillId="0" borderId="0" xfId="0" applyFont="1" applyAlignment="1">
      <alignment wrapText="1"/>
    </xf>
    <xf numFmtId="0" fontId="12" fillId="0" borderId="0" xfId="0" applyNumberFormat="1" applyFont="1" applyFill="1" applyBorder="1" applyAlignment="1" applyProtection="1">
      <alignment wrapText="1"/>
    </xf>
    <xf numFmtId="0" fontId="11" fillId="0" borderId="2" xfId="0" applyNumberFormat="1" applyFont="1" applyFill="1" applyBorder="1" applyAlignment="1" applyProtection="1">
      <alignment horizontal="left" vertical="center" wrapText="1"/>
    </xf>
    <xf numFmtId="0" fontId="11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NumberFormat="1" applyFont="1" applyFill="1" applyBorder="1" applyAlignment="1" applyProtection="1">
      <alignment horizontal="center" vertical="center" wrapText="1"/>
    </xf>
    <xf numFmtId="0" fontId="6" fillId="0" borderId="0" xfId="0" applyNumberFormat="1" applyFont="1" applyFill="1" applyBorder="1" applyAlignment="1" applyProtection="1">
      <alignment horizontal="left" vertical="center" wrapText="1"/>
    </xf>
    <xf numFmtId="0" fontId="15" fillId="0" borderId="0" xfId="0" applyFont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>
      <alignment horizontal="center" wrapText="1"/>
    </xf>
    <xf numFmtId="0" fontId="13" fillId="0" borderId="0" xfId="0" applyFont="1" applyAlignment="1">
      <alignment vertical="center" wrapText="1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tabSelected="1" topLeftCell="A25" workbookViewId="0">
      <selection activeCell="H42" sqref="H42"/>
    </sheetView>
  </sheetViews>
  <sheetFormatPr defaultRowHeight="15" x14ac:dyDescent="0.25"/>
  <cols>
    <col min="5" max="5" width="25.28515625" customWidth="1"/>
    <col min="6" max="6" width="18.5703125" customWidth="1"/>
    <col min="7" max="10" width="25.28515625" customWidth="1"/>
    <col min="11" max="11" width="12.7109375" bestFit="1" customWidth="1"/>
  </cols>
  <sheetData>
    <row r="1" spans="1:11" ht="42" customHeight="1" x14ac:dyDescent="0.25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1" ht="18" customHeight="1" x14ac:dyDescent="0.25">
      <c r="A2" s="5"/>
      <c r="B2" s="5"/>
      <c r="C2" s="5"/>
      <c r="D2" s="5"/>
      <c r="E2" s="5"/>
      <c r="F2" s="5"/>
      <c r="G2" s="5"/>
      <c r="H2" s="5"/>
      <c r="I2" s="5"/>
      <c r="J2" s="5"/>
    </row>
    <row r="3" spans="1:11" ht="15.75" x14ac:dyDescent="0.25">
      <c r="A3" s="210" t="s">
        <v>24</v>
      </c>
      <c r="B3" s="210"/>
      <c r="C3" s="210"/>
      <c r="D3" s="210"/>
      <c r="E3" s="210"/>
      <c r="F3" s="210"/>
      <c r="G3" s="210"/>
      <c r="H3" s="210"/>
      <c r="I3" s="211"/>
      <c r="J3" s="211"/>
    </row>
    <row r="4" spans="1:11" ht="18" x14ac:dyDescent="0.25">
      <c r="A4" s="5"/>
      <c r="B4" s="5"/>
      <c r="C4" s="5"/>
      <c r="D4" s="5"/>
      <c r="E4" s="5"/>
      <c r="F4" s="5"/>
      <c r="G4" s="5"/>
      <c r="H4" s="5"/>
      <c r="I4" s="6"/>
      <c r="J4" s="6"/>
    </row>
    <row r="5" spans="1:11" ht="18" customHeight="1" x14ac:dyDescent="0.25">
      <c r="A5" s="210" t="s">
        <v>30</v>
      </c>
      <c r="B5" s="218"/>
      <c r="C5" s="218"/>
      <c r="D5" s="218"/>
      <c r="E5" s="218"/>
      <c r="F5" s="218"/>
      <c r="G5" s="218"/>
      <c r="H5" s="218"/>
      <c r="I5" s="218"/>
      <c r="J5" s="218"/>
    </row>
    <row r="6" spans="1:11" ht="18" x14ac:dyDescent="0.25">
      <c r="A6" s="1"/>
      <c r="B6" s="2"/>
      <c r="C6" s="2"/>
      <c r="D6" s="2"/>
      <c r="E6" s="7"/>
      <c r="F6" s="8"/>
      <c r="H6" s="8"/>
      <c r="I6" s="8"/>
      <c r="J6" s="42"/>
    </row>
    <row r="7" spans="1:11" ht="25.5" x14ac:dyDescent="0.25">
      <c r="A7" s="33"/>
      <c r="B7" s="34"/>
      <c r="C7" s="34"/>
      <c r="D7" s="35"/>
      <c r="E7" s="36"/>
      <c r="F7" s="4" t="s">
        <v>34</v>
      </c>
      <c r="G7" s="4" t="s">
        <v>35</v>
      </c>
      <c r="H7" s="4" t="s">
        <v>36</v>
      </c>
      <c r="I7" s="4" t="s">
        <v>10</v>
      </c>
      <c r="J7" s="54" t="s">
        <v>37</v>
      </c>
      <c r="K7" s="55"/>
    </row>
    <row r="8" spans="1:11" x14ac:dyDescent="0.25">
      <c r="A8" s="212" t="s">
        <v>0</v>
      </c>
      <c r="B8" s="202"/>
      <c r="C8" s="202"/>
      <c r="D8" s="202"/>
      <c r="E8" s="213"/>
      <c r="F8" s="50">
        <v>1746164.32</v>
      </c>
      <c r="G8" s="50">
        <f>G9</f>
        <v>4213415</v>
      </c>
      <c r="H8" s="50">
        <f>H9</f>
        <v>5119429</v>
      </c>
      <c r="I8" s="50">
        <v>1686560</v>
      </c>
      <c r="J8" s="59">
        <v>1676560</v>
      </c>
      <c r="K8" s="56"/>
    </row>
    <row r="9" spans="1:11" x14ac:dyDescent="0.25">
      <c r="A9" s="214" t="s">
        <v>1</v>
      </c>
      <c r="B9" s="215"/>
      <c r="C9" s="215"/>
      <c r="D9" s="215"/>
      <c r="E9" s="200"/>
      <c r="F9" s="48">
        <v>1746164.32</v>
      </c>
      <c r="G9" s="53">
        <v>4213415</v>
      </c>
      <c r="H9" s="53">
        <v>5119429</v>
      </c>
      <c r="I9" s="48">
        <v>1666560</v>
      </c>
      <c r="J9" s="60">
        <v>1676560</v>
      </c>
      <c r="K9" s="56"/>
    </row>
    <row r="10" spans="1:11" x14ac:dyDescent="0.25">
      <c r="A10" s="216" t="s">
        <v>2</v>
      </c>
      <c r="B10" s="200"/>
      <c r="C10" s="200"/>
      <c r="D10" s="200"/>
      <c r="E10" s="200"/>
      <c r="F10" s="41">
        <v>0</v>
      </c>
      <c r="G10" s="48"/>
      <c r="H10" s="53">
        <v>0</v>
      </c>
      <c r="I10" s="48">
        <v>0</v>
      </c>
      <c r="J10" s="60">
        <v>0</v>
      </c>
      <c r="K10" s="57"/>
    </row>
    <row r="11" spans="1:11" x14ac:dyDescent="0.25">
      <c r="A11" s="43" t="s">
        <v>3</v>
      </c>
      <c r="B11" s="44"/>
      <c r="C11" s="44"/>
      <c r="D11" s="44"/>
      <c r="E11" s="44"/>
      <c r="F11" s="50">
        <v>1568205.97</v>
      </c>
      <c r="G11" s="50">
        <f>G12+G13</f>
        <v>4301963.5</v>
      </c>
      <c r="H11" s="50">
        <f>H12+H13</f>
        <v>5119429</v>
      </c>
      <c r="I11" s="50">
        <f>I12+I13</f>
        <v>1686560</v>
      </c>
      <c r="J11" s="59">
        <f>J12+J13</f>
        <v>1676560</v>
      </c>
      <c r="K11" s="56"/>
    </row>
    <row r="12" spans="1:11" x14ac:dyDescent="0.25">
      <c r="A12" s="217" t="s">
        <v>4</v>
      </c>
      <c r="B12" s="215"/>
      <c r="C12" s="215"/>
      <c r="D12" s="215"/>
      <c r="E12" s="215"/>
      <c r="F12" s="49">
        <v>1324029.26</v>
      </c>
      <c r="G12" s="48">
        <v>1954233.5</v>
      </c>
      <c r="H12" s="53">
        <v>2096905</v>
      </c>
      <c r="I12" s="48">
        <v>1665160</v>
      </c>
      <c r="J12" s="61">
        <v>1655160</v>
      </c>
      <c r="K12" s="56"/>
    </row>
    <row r="13" spans="1:11" x14ac:dyDescent="0.25">
      <c r="A13" s="199" t="s">
        <v>5</v>
      </c>
      <c r="B13" s="200"/>
      <c r="C13" s="200"/>
      <c r="D13" s="200"/>
      <c r="E13" s="200"/>
      <c r="F13" s="49">
        <v>244176.71</v>
      </c>
      <c r="G13" s="49">
        <v>2347730</v>
      </c>
      <c r="H13" s="53">
        <v>3022524</v>
      </c>
      <c r="I13" s="49">
        <v>21400</v>
      </c>
      <c r="J13" s="61">
        <v>21400</v>
      </c>
      <c r="K13" s="56"/>
    </row>
    <row r="14" spans="1:11" x14ac:dyDescent="0.25">
      <c r="A14" s="201" t="s">
        <v>6</v>
      </c>
      <c r="B14" s="202"/>
      <c r="C14" s="202"/>
      <c r="D14" s="202"/>
      <c r="E14" s="202"/>
      <c r="F14" s="50">
        <f>F8-F11</f>
        <v>177958.35000000009</v>
      </c>
      <c r="G14" s="50">
        <f>G8-G11</f>
        <v>-88548.5</v>
      </c>
      <c r="H14" s="50">
        <f>H8-H11</f>
        <v>0</v>
      </c>
      <c r="I14" s="52">
        <f>I8-I11</f>
        <v>0</v>
      </c>
      <c r="J14" s="62">
        <f>J8-J11</f>
        <v>0</v>
      </c>
      <c r="K14" s="56"/>
    </row>
    <row r="15" spans="1:11" ht="18" x14ac:dyDescent="0.25">
      <c r="A15" s="5"/>
      <c r="B15" s="9"/>
      <c r="C15" s="9"/>
      <c r="D15" s="9"/>
      <c r="E15" s="9"/>
      <c r="F15" s="9"/>
      <c r="G15" s="9"/>
      <c r="H15" s="3"/>
      <c r="I15" s="3"/>
      <c r="J15" s="3"/>
      <c r="K15" s="58"/>
    </row>
    <row r="16" spans="1:11" ht="18" customHeight="1" x14ac:dyDescent="0.25">
      <c r="A16" s="210" t="s">
        <v>29</v>
      </c>
      <c r="B16" s="218"/>
      <c r="C16" s="218"/>
      <c r="D16" s="218"/>
      <c r="E16" s="218"/>
      <c r="F16" s="218"/>
      <c r="G16" s="218"/>
      <c r="H16" s="218"/>
      <c r="I16" s="218"/>
      <c r="J16" s="218"/>
    </row>
    <row r="17" spans="1:10" ht="18" x14ac:dyDescent="0.25">
      <c r="A17" s="28"/>
      <c r="B17" s="26"/>
      <c r="C17" s="26"/>
      <c r="D17" s="26"/>
      <c r="E17" s="26"/>
      <c r="F17" s="26"/>
      <c r="G17" s="26"/>
      <c r="H17" s="27"/>
      <c r="I17" s="27"/>
      <c r="J17" s="27"/>
    </row>
    <row r="18" spans="1:10" ht="25.5" x14ac:dyDescent="0.25">
      <c r="A18" s="33"/>
      <c r="B18" s="34"/>
      <c r="C18" s="34"/>
      <c r="D18" s="35"/>
      <c r="E18" s="36"/>
      <c r="F18" s="4" t="s">
        <v>34</v>
      </c>
      <c r="G18" s="4" t="s">
        <v>35</v>
      </c>
      <c r="H18" s="4" t="s">
        <v>36</v>
      </c>
      <c r="I18" s="4" t="s">
        <v>10</v>
      </c>
      <c r="J18" s="4" t="s">
        <v>37</v>
      </c>
    </row>
    <row r="19" spans="1:10" ht="15.75" customHeight="1" x14ac:dyDescent="0.25">
      <c r="A19" s="214" t="s">
        <v>7</v>
      </c>
      <c r="B19" s="220"/>
      <c r="C19" s="220"/>
      <c r="D19" s="220"/>
      <c r="E19" s="221"/>
      <c r="F19" s="32"/>
      <c r="G19" s="32"/>
      <c r="H19" s="32"/>
      <c r="I19" s="32"/>
      <c r="J19" s="32"/>
    </row>
    <row r="20" spans="1:10" x14ac:dyDescent="0.25">
      <c r="A20" s="214" t="s">
        <v>8</v>
      </c>
      <c r="B20" s="215"/>
      <c r="C20" s="215"/>
      <c r="D20" s="215"/>
      <c r="E20" s="215"/>
      <c r="F20" s="32"/>
      <c r="G20" s="32"/>
      <c r="H20" s="32"/>
      <c r="I20" s="32"/>
      <c r="J20" s="32"/>
    </row>
    <row r="21" spans="1:10" x14ac:dyDescent="0.25">
      <c r="A21" s="201" t="s">
        <v>9</v>
      </c>
      <c r="B21" s="202"/>
      <c r="C21" s="202"/>
      <c r="D21" s="202"/>
      <c r="E21" s="202"/>
      <c r="F21" s="40">
        <v>0</v>
      </c>
      <c r="G21" s="40">
        <v>0</v>
      </c>
      <c r="H21" s="40">
        <v>0</v>
      </c>
      <c r="I21" s="40">
        <v>0</v>
      </c>
      <c r="J21" s="40">
        <v>0</v>
      </c>
    </row>
    <row r="22" spans="1:10" ht="18" x14ac:dyDescent="0.25">
      <c r="A22" s="29"/>
      <c r="B22" s="30"/>
      <c r="C22" s="30"/>
      <c r="D22" s="30"/>
      <c r="E22" s="30"/>
      <c r="F22" s="30"/>
      <c r="G22" s="30"/>
      <c r="H22" s="31"/>
      <c r="I22" s="31"/>
      <c r="J22" s="31"/>
    </row>
    <row r="23" spans="1:10" ht="18" customHeight="1" x14ac:dyDescent="0.25">
      <c r="A23" s="210" t="s">
        <v>31</v>
      </c>
      <c r="B23" s="218"/>
      <c r="C23" s="218"/>
      <c r="D23" s="218"/>
      <c r="E23" s="218"/>
      <c r="F23" s="218"/>
      <c r="G23" s="218"/>
      <c r="H23" s="218"/>
      <c r="I23" s="218"/>
      <c r="J23" s="218"/>
    </row>
    <row r="24" spans="1:10" ht="18" x14ac:dyDescent="0.25">
      <c r="A24" s="29"/>
      <c r="B24" s="30"/>
      <c r="C24" s="30"/>
      <c r="D24" s="30"/>
      <c r="E24" s="30"/>
      <c r="F24" s="30"/>
      <c r="G24" s="30"/>
      <c r="H24" s="31"/>
      <c r="I24" s="31"/>
      <c r="J24" s="31"/>
    </row>
    <row r="25" spans="1:10" ht="25.5" x14ac:dyDescent="0.25">
      <c r="A25" s="33"/>
      <c r="B25" s="34"/>
      <c r="C25" s="34"/>
      <c r="D25" s="35"/>
      <c r="E25" s="36"/>
      <c r="F25" s="4" t="s">
        <v>34</v>
      </c>
      <c r="G25" s="4" t="s">
        <v>35</v>
      </c>
      <c r="H25" s="4" t="s">
        <v>36</v>
      </c>
      <c r="I25" s="4" t="s">
        <v>10</v>
      </c>
      <c r="J25" s="4" t="s">
        <v>37</v>
      </c>
    </row>
    <row r="26" spans="1:10" x14ac:dyDescent="0.25">
      <c r="A26" s="203" t="s">
        <v>126</v>
      </c>
      <c r="B26" s="204"/>
      <c r="C26" s="204"/>
      <c r="D26" s="204"/>
      <c r="E26" s="205"/>
      <c r="F26" s="132">
        <v>89409.85</v>
      </c>
      <c r="G26" s="132">
        <v>88548.5</v>
      </c>
      <c r="H26" s="37"/>
      <c r="I26" s="37"/>
      <c r="J26" s="38"/>
    </row>
    <row r="27" spans="1:10" ht="30" customHeight="1" x14ac:dyDescent="0.25">
      <c r="A27" s="206" t="s">
        <v>39</v>
      </c>
      <c r="B27" s="207"/>
      <c r="C27" s="207"/>
      <c r="D27" s="207"/>
      <c r="E27" s="208"/>
      <c r="F27" s="51">
        <v>177958.35</v>
      </c>
      <c r="G27" s="51">
        <f>G26</f>
        <v>88548.5</v>
      </c>
      <c r="H27" s="51"/>
      <c r="I27" s="39"/>
      <c r="J27" s="52"/>
    </row>
    <row r="30" spans="1:10" x14ac:dyDescent="0.25">
      <c r="A30" s="217" t="s">
        <v>124</v>
      </c>
      <c r="B30" s="215"/>
      <c r="C30" s="215"/>
      <c r="D30" s="215"/>
      <c r="E30" s="215"/>
      <c r="F30" s="50">
        <v>88548.5</v>
      </c>
      <c r="G30" s="40">
        <v>0</v>
      </c>
      <c r="H30" s="51">
        <v>0</v>
      </c>
      <c r="I30" s="40">
        <v>0</v>
      </c>
      <c r="J30" s="52">
        <v>0</v>
      </c>
    </row>
    <row r="31" spans="1:10" ht="11.25" customHeight="1" x14ac:dyDescent="0.25">
      <c r="A31" s="21"/>
      <c r="B31" s="22"/>
      <c r="C31" s="22"/>
      <c r="D31" s="22"/>
      <c r="E31" s="22"/>
      <c r="F31" s="23"/>
      <c r="G31" s="23"/>
      <c r="H31" s="23"/>
      <c r="I31" s="23"/>
      <c r="J31" s="23"/>
    </row>
    <row r="32" spans="1:10" ht="29.25" customHeight="1" x14ac:dyDescent="0.25">
      <c r="A32" s="219"/>
      <c r="B32" s="219"/>
      <c r="C32" s="219"/>
      <c r="D32" s="219"/>
      <c r="E32" s="219"/>
      <c r="F32" s="219"/>
      <c r="G32" s="219"/>
      <c r="H32" s="219"/>
      <c r="I32" s="219"/>
      <c r="J32" s="219"/>
    </row>
    <row r="33" spans="1:10" ht="8.25" customHeight="1" x14ac:dyDescent="0.25"/>
    <row r="34" spans="1:10" ht="9" customHeight="1" x14ac:dyDescent="0.25">
      <c r="A34" s="219"/>
      <c r="B34" s="219"/>
      <c r="C34" s="219"/>
      <c r="D34" s="219"/>
      <c r="E34" s="219"/>
      <c r="F34" s="219"/>
      <c r="G34" s="219"/>
      <c r="H34" s="219"/>
      <c r="I34" s="219"/>
      <c r="J34" s="219"/>
    </row>
    <row r="35" spans="1:10" ht="19.5" customHeight="1" x14ac:dyDescent="0.25">
      <c r="C35" t="s">
        <v>127</v>
      </c>
    </row>
    <row r="36" spans="1:10" ht="18" customHeight="1" x14ac:dyDescent="0.25">
      <c r="A36" s="219"/>
      <c r="B36" s="219"/>
      <c r="C36" s="219"/>
      <c r="D36" s="219"/>
      <c r="E36" s="219"/>
      <c r="F36" s="219"/>
      <c r="G36" s="219"/>
      <c r="H36" s="219"/>
      <c r="I36" s="219"/>
      <c r="J36" s="219"/>
    </row>
    <row r="37" spans="1:10" x14ac:dyDescent="0.25">
      <c r="C37" s="130" t="s">
        <v>120</v>
      </c>
    </row>
    <row r="38" spans="1:10" x14ac:dyDescent="0.25">
      <c r="C38" s="130"/>
    </row>
    <row r="39" spans="1:10" x14ac:dyDescent="0.25">
      <c r="C39" s="130" t="s">
        <v>121</v>
      </c>
    </row>
    <row r="40" spans="1:10" x14ac:dyDescent="0.25">
      <c r="C40" s="130"/>
      <c r="H40" t="s">
        <v>128</v>
      </c>
    </row>
    <row r="41" spans="1:10" x14ac:dyDescent="0.25">
      <c r="C41" s="130" t="s">
        <v>122</v>
      </c>
      <c r="H41" s="230" t="s">
        <v>129</v>
      </c>
    </row>
    <row r="42" spans="1:10" x14ac:dyDescent="0.25">
      <c r="C42" s="130" t="s">
        <v>123</v>
      </c>
      <c r="H42" t="s">
        <v>130</v>
      </c>
    </row>
  </sheetData>
  <mergeCells count="20">
    <mergeCell ref="A36:J36"/>
    <mergeCell ref="A32:J32"/>
    <mergeCell ref="A30:E30"/>
    <mergeCell ref="A34:J34"/>
    <mergeCell ref="A19:E19"/>
    <mergeCell ref="A20:E20"/>
    <mergeCell ref="A21:E21"/>
    <mergeCell ref="A13:E13"/>
    <mergeCell ref="A14:E14"/>
    <mergeCell ref="A26:E26"/>
    <mergeCell ref="A27:E27"/>
    <mergeCell ref="A1:J1"/>
    <mergeCell ref="A3:J3"/>
    <mergeCell ref="A8:E8"/>
    <mergeCell ref="A9:E9"/>
    <mergeCell ref="A10:E10"/>
    <mergeCell ref="A12:E12"/>
    <mergeCell ref="A5:J5"/>
    <mergeCell ref="A16:J16"/>
    <mergeCell ref="A23:J23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J235"/>
  <sheetViews>
    <sheetView topLeftCell="A19" workbookViewId="0">
      <selection activeCell="C53" sqref="C53"/>
    </sheetView>
  </sheetViews>
  <sheetFormatPr defaultRowHeight="15" x14ac:dyDescent="0.25"/>
  <cols>
    <col min="1" max="1" width="52.85546875" customWidth="1"/>
    <col min="2" max="2" width="22.7109375" customWidth="1"/>
    <col min="3" max="3" width="18.42578125" style="143" customWidth="1"/>
    <col min="4" max="6" width="25.28515625" customWidth="1"/>
    <col min="7" max="9" width="25.28515625" hidden="1" customWidth="1"/>
    <col min="10" max="10" width="21.140625" customWidth="1"/>
    <col min="11" max="11" width="8.85546875" customWidth="1"/>
    <col min="12" max="12" width="14.7109375" bestFit="1" customWidth="1"/>
  </cols>
  <sheetData>
    <row r="1" spans="1:10" ht="42" customHeight="1" x14ac:dyDescent="0.25">
      <c r="A1" s="223" t="s">
        <v>83</v>
      </c>
      <c r="B1" s="223"/>
      <c r="C1" s="223"/>
      <c r="D1" s="223"/>
      <c r="E1" s="223"/>
      <c r="F1" s="223"/>
      <c r="G1" s="223"/>
      <c r="H1" s="223"/>
      <c r="I1" s="223"/>
      <c r="J1" s="223"/>
    </row>
    <row r="2" spans="1:10" ht="18" customHeight="1" x14ac:dyDescent="0.25">
      <c r="A2" s="84"/>
      <c r="B2" s="84"/>
      <c r="C2" s="133"/>
      <c r="D2" s="84"/>
      <c r="E2" s="84"/>
      <c r="F2" s="84"/>
      <c r="G2" s="84"/>
      <c r="H2" s="84"/>
      <c r="I2" s="84"/>
      <c r="J2" s="85"/>
    </row>
    <row r="3" spans="1:10" x14ac:dyDescent="0.25">
      <c r="A3" s="222" t="s">
        <v>24</v>
      </c>
      <c r="B3" s="222"/>
      <c r="C3" s="222"/>
      <c r="D3" s="222"/>
      <c r="E3" s="222"/>
      <c r="F3" s="222"/>
      <c r="G3" s="222"/>
      <c r="H3" s="225"/>
      <c r="I3" s="225"/>
      <c r="J3" s="85"/>
    </row>
    <row r="4" spans="1:10" x14ac:dyDescent="0.25">
      <c r="A4" s="84"/>
      <c r="B4" s="84"/>
      <c r="C4" s="133"/>
      <c r="D4" s="84"/>
      <c r="E4" s="84"/>
      <c r="F4" s="84"/>
      <c r="G4" s="84"/>
      <c r="H4" s="63"/>
      <c r="I4" s="63"/>
      <c r="J4" s="85"/>
    </row>
    <row r="5" spans="1:10" ht="18" customHeight="1" x14ac:dyDescent="0.25">
      <c r="A5" s="222" t="s">
        <v>11</v>
      </c>
      <c r="B5" s="226"/>
      <c r="C5" s="226"/>
      <c r="D5" s="226"/>
      <c r="E5" s="226"/>
      <c r="F5" s="226"/>
      <c r="G5" s="226"/>
      <c r="H5" s="226"/>
      <c r="I5" s="226"/>
      <c r="J5" s="85"/>
    </row>
    <row r="6" spans="1:10" x14ac:dyDescent="0.25">
      <c r="A6" s="84"/>
      <c r="B6" s="84"/>
      <c r="C6" s="133"/>
      <c r="D6" s="84"/>
      <c r="E6" s="84"/>
      <c r="F6" s="84"/>
      <c r="G6" s="84"/>
      <c r="H6" s="63"/>
      <c r="I6" s="63"/>
      <c r="J6" s="85"/>
    </row>
    <row r="7" spans="1:10" x14ac:dyDescent="0.25">
      <c r="A7" s="222" t="s">
        <v>1</v>
      </c>
      <c r="B7" s="224"/>
      <c r="C7" s="224"/>
      <c r="D7" s="224"/>
      <c r="E7" s="224"/>
      <c r="F7" s="224"/>
      <c r="G7" s="224"/>
      <c r="H7" s="224"/>
      <c r="I7" s="224"/>
      <c r="J7" s="85"/>
    </row>
    <row r="8" spans="1:10" ht="25.5" customHeight="1" thickBot="1" x14ac:dyDescent="0.3">
      <c r="A8" s="86" t="s">
        <v>40</v>
      </c>
      <c r="B8" s="87" t="s">
        <v>41</v>
      </c>
      <c r="C8" s="88" t="s">
        <v>35</v>
      </c>
      <c r="D8" s="87" t="s">
        <v>42</v>
      </c>
      <c r="E8" s="87" t="s">
        <v>43</v>
      </c>
      <c r="F8" s="89" t="s">
        <v>44</v>
      </c>
      <c r="G8" s="67"/>
      <c r="H8" s="68"/>
      <c r="I8" s="68"/>
    </row>
    <row r="9" spans="1:10" ht="25.5" customHeight="1" x14ac:dyDescent="0.25">
      <c r="A9" s="90" t="s">
        <v>68</v>
      </c>
      <c r="B9" s="69">
        <f>B11+B14+B20+B24+B27+B42+B46</f>
        <v>1746164.32</v>
      </c>
      <c r="C9" s="144">
        <f>C10</f>
        <v>4301963.5</v>
      </c>
      <c r="D9" s="70">
        <f>D10</f>
        <v>5119429</v>
      </c>
      <c r="E9" s="70">
        <v>1686560</v>
      </c>
      <c r="F9" s="91">
        <v>1676560</v>
      </c>
      <c r="G9" s="67"/>
      <c r="H9" s="68"/>
      <c r="I9" s="68"/>
    </row>
    <row r="10" spans="1:10" ht="25.5" customHeight="1" x14ac:dyDescent="0.25">
      <c r="A10" s="145" t="s">
        <v>69</v>
      </c>
      <c r="B10" s="146">
        <v>1746164.32</v>
      </c>
      <c r="C10" s="146">
        <f>C11+C14+C20+C24+C27+C42+C46</f>
        <v>4301963.5</v>
      </c>
      <c r="D10" s="146">
        <f>D11+D14+D20+D24+D27+D42+D46</f>
        <v>5119429</v>
      </c>
      <c r="E10" s="146">
        <v>1686560</v>
      </c>
      <c r="F10" s="147">
        <v>1676560</v>
      </c>
      <c r="G10" s="67"/>
      <c r="H10" s="68"/>
      <c r="I10" s="68"/>
    </row>
    <row r="11" spans="1:10" ht="20.25" customHeight="1" x14ac:dyDescent="0.25">
      <c r="A11" s="148" t="s">
        <v>70</v>
      </c>
      <c r="B11" s="149">
        <v>32171.65</v>
      </c>
      <c r="C11" s="149">
        <f>C12</f>
        <v>368700</v>
      </c>
      <c r="D11" s="149">
        <f>D12</f>
        <v>837494</v>
      </c>
      <c r="E11" s="152">
        <v>3500</v>
      </c>
      <c r="F11" s="151">
        <v>3500</v>
      </c>
      <c r="G11" s="67"/>
      <c r="H11" s="68"/>
      <c r="I11" s="68"/>
    </row>
    <row r="12" spans="1:10" ht="20.25" customHeight="1" x14ac:dyDescent="0.25">
      <c r="A12" s="92" t="s">
        <v>45</v>
      </c>
      <c r="B12" s="71">
        <v>32171.65</v>
      </c>
      <c r="C12" s="134">
        <v>368700</v>
      </c>
      <c r="D12" s="72">
        <f>D13</f>
        <v>837494</v>
      </c>
      <c r="E12" s="72">
        <v>3500</v>
      </c>
      <c r="F12" s="93">
        <v>3500</v>
      </c>
      <c r="G12" s="67"/>
      <c r="H12" s="68"/>
      <c r="I12" s="68"/>
    </row>
    <row r="13" spans="1:10" ht="18.75" customHeight="1" x14ac:dyDescent="0.25">
      <c r="A13" s="92" t="s">
        <v>57</v>
      </c>
      <c r="B13" s="71">
        <v>32171.65</v>
      </c>
      <c r="C13" s="134">
        <v>368700</v>
      </c>
      <c r="D13" s="72">
        <v>837494</v>
      </c>
      <c r="E13" s="72">
        <v>3500</v>
      </c>
      <c r="F13" s="93">
        <v>3500</v>
      </c>
      <c r="G13" s="67"/>
      <c r="H13" s="68"/>
      <c r="I13" s="68"/>
    </row>
    <row r="14" spans="1:10" ht="18.75" customHeight="1" x14ac:dyDescent="0.25">
      <c r="A14" s="148" t="s">
        <v>71</v>
      </c>
      <c r="B14" s="149">
        <f>B16+B17+B18</f>
        <v>122984.74</v>
      </c>
      <c r="C14" s="150">
        <f>C15+C19</f>
        <v>145556.85</v>
      </c>
      <c r="D14" s="149">
        <v>140020</v>
      </c>
      <c r="E14" s="149">
        <v>120020</v>
      </c>
      <c r="F14" s="151">
        <v>110020</v>
      </c>
      <c r="G14" s="67"/>
      <c r="H14" s="68"/>
      <c r="I14" s="68"/>
    </row>
    <row r="15" spans="1:10" ht="18" customHeight="1" x14ac:dyDescent="0.25">
      <c r="A15" s="158" t="s">
        <v>45</v>
      </c>
      <c r="B15" s="71">
        <v>122984.74</v>
      </c>
      <c r="C15" s="135">
        <v>96000</v>
      </c>
      <c r="D15" s="134">
        <v>140020</v>
      </c>
      <c r="E15" s="134">
        <v>120020</v>
      </c>
      <c r="F15" s="159">
        <v>110020</v>
      </c>
      <c r="G15" s="67"/>
      <c r="H15" s="68"/>
      <c r="I15" s="68"/>
    </row>
    <row r="16" spans="1:10" ht="12.75" customHeight="1" x14ac:dyDescent="0.25">
      <c r="A16" s="92" t="s">
        <v>49</v>
      </c>
      <c r="B16" s="74">
        <v>1.3</v>
      </c>
      <c r="C16" s="136">
        <v>20</v>
      </c>
      <c r="D16" s="75">
        <v>20</v>
      </c>
      <c r="E16" s="75">
        <v>20</v>
      </c>
      <c r="F16" s="94">
        <v>20</v>
      </c>
      <c r="G16" s="67"/>
      <c r="H16" s="68"/>
      <c r="I16" s="68"/>
    </row>
    <row r="17" spans="1:9" ht="25.5" customHeight="1" x14ac:dyDescent="0.25">
      <c r="A17" s="92" t="s">
        <v>54</v>
      </c>
      <c r="B17" s="72">
        <v>122839.34</v>
      </c>
      <c r="C17" s="137">
        <v>95980</v>
      </c>
      <c r="D17" s="72">
        <v>100000</v>
      </c>
      <c r="E17" s="72">
        <v>100000</v>
      </c>
      <c r="F17" s="93">
        <v>100000</v>
      </c>
      <c r="G17" s="67"/>
      <c r="H17" s="68"/>
      <c r="I17" s="68"/>
    </row>
    <row r="18" spans="1:9" ht="12.75" customHeight="1" x14ac:dyDescent="0.25">
      <c r="A18" s="92" t="s">
        <v>58</v>
      </c>
      <c r="B18" s="72">
        <v>144.1</v>
      </c>
      <c r="C18" s="137">
        <v>0</v>
      </c>
      <c r="D18" s="72"/>
      <c r="E18" s="72"/>
      <c r="F18" s="93"/>
      <c r="G18" s="67"/>
      <c r="H18" s="68"/>
      <c r="I18" s="68"/>
    </row>
    <row r="19" spans="1:9" ht="12.75" customHeight="1" x14ac:dyDescent="0.25">
      <c r="A19" s="95" t="s">
        <v>125</v>
      </c>
      <c r="B19" s="72"/>
      <c r="C19" s="165">
        <v>49556.85</v>
      </c>
      <c r="D19" s="72"/>
      <c r="E19" s="72"/>
      <c r="F19" s="93"/>
      <c r="G19" s="131"/>
      <c r="H19" s="68"/>
      <c r="I19" s="68"/>
    </row>
    <row r="20" spans="1:9" ht="14.25" customHeight="1" x14ac:dyDescent="0.25">
      <c r="A20" s="148" t="s">
        <v>72</v>
      </c>
      <c r="B20" s="149">
        <v>270503.81</v>
      </c>
      <c r="C20" s="149">
        <v>172640</v>
      </c>
      <c r="D20" s="149">
        <v>180190</v>
      </c>
      <c r="E20" s="149">
        <v>176840</v>
      </c>
      <c r="F20" s="151">
        <v>176840</v>
      </c>
      <c r="G20" s="77"/>
      <c r="H20" s="77"/>
      <c r="I20" s="77"/>
    </row>
    <row r="21" spans="1:9" ht="18" customHeight="1" x14ac:dyDescent="0.25">
      <c r="A21" s="92" t="s">
        <v>45</v>
      </c>
      <c r="B21" s="71">
        <v>270503.81</v>
      </c>
      <c r="C21" s="134">
        <v>172640</v>
      </c>
      <c r="D21" s="72">
        <v>180190</v>
      </c>
      <c r="E21" s="72">
        <v>176840</v>
      </c>
      <c r="F21" s="93">
        <v>176840</v>
      </c>
      <c r="G21" s="77"/>
      <c r="H21" s="77"/>
      <c r="I21" s="77"/>
    </row>
    <row r="22" spans="1:9" ht="23.25" customHeight="1" x14ac:dyDescent="0.25">
      <c r="A22" s="92" t="s">
        <v>57</v>
      </c>
      <c r="B22" s="71">
        <v>270503.81</v>
      </c>
      <c r="C22" s="134">
        <v>172640</v>
      </c>
      <c r="D22" s="72">
        <v>180190</v>
      </c>
      <c r="E22" s="72">
        <v>176840</v>
      </c>
      <c r="F22" s="93">
        <v>176840</v>
      </c>
      <c r="G22" s="77"/>
      <c r="H22" s="77"/>
      <c r="I22" s="77"/>
    </row>
    <row r="23" spans="1:9" ht="13.5" customHeight="1" x14ac:dyDescent="0.25">
      <c r="A23" s="92" t="s">
        <v>51</v>
      </c>
      <c r="B23" s="72">
        <v>546.02</v>
      </c>
      <c r="C23" s="135">
        <v>1200</v>
      </c>
      <c r="D23" s="72">
        <v>1200</v>
      </c>
      <c r="E23" s="72">
        <v>1200</v>
      </c>
      <c r="F23" s="93">
        <v>1200</v>
      </c>
      <c r="G23" s="77"/>
      <c r="H23" s="77"/>
      <c r="I23" s="77"/>
    </row>
    <row r="24" spans="1:9" ht="15" customHeight="1" x14ac:dyDescent="0.25">
      <c r="A24" s="148" t="s">
        <v>73</v>
      </c>
      <c r="B24" s="149">
        <v>546.02</v>
      </c>
      <c r="C24" s="150">
        <v>1200</v>
      </c>
      <c r="D24" s="149">
        <v>1200</v>
      </c>
      <c r="E24" s="152">
        <v>1200</v>
      </c>
      <c r="F24" s="151">
        <v>1200</v>
      </c>
      <c r="G24" s="77"/>
      <c r="H24" s="77"/>
      <c r="I24" s="77"/>
    </row>
    <row r="25" spans="1:9" ht="16.5" customHeight="1" x14ac:dyDescent="0.25">
      <c r="A25" s="92" t="s">
        <v>45</v>
      </c>
      <c r="B25" s="72">
        <v>546.02</v>
      </c>
      <c r="C25" s="135">
        <v>1200</v>
      </c>
      <c r="D25" s="72">
        <v>1200</v>
      </c>
      <c r="E25" s="72">
        <v>1200</v>
      </c>
      <c r="F25" s="93">
        <v>1200</v>
      </c>
      <c r="G25" s="77"/>
      <c r="H25" s="77"/>
      <c r="I25" s="77"/>
    </row>
    <row r="26" spans="1:9" ht="26.25" customHeight="1" x14ac:dyDescent="0.25">
      <c r="A26" s="92" t="s">
        <v>50</v>
      </c>
      <c r="B26" s="72">
        <v>546.02</v>
      </c>
      <c r="C26" s="135">
        <v>1200</v>
      </c>
      <c r="D26" s="72">
        <v>1200</v>
      </c>
      <c r="E26" s="72">
        <v>1200</v>
      </c>
      <c r="F26" s="93">
        <v>1200</v>
      </c>
      <c r="G26" s="77"/>
      <c r="H26" s="77"/>
      <c r="I26" s="77"/>
    </row>
    <row r="27" spans="1:9" ht="16.5" customHeight="1" x14ac:dyDescent="0.25">
      <c r="A27" s="95" t="s">
        <v>47</v>
      </c>
      <c r="B27" s="78">
        <f>B28+B32+B36+B38</f>
        <v>1318896.32</v>
      </c>
      <c r="C27" s="71">
        <f>C28+C32+C36+C39+C41</f>
        <v>3607766.65</v>
      </c>
      <c r="D27" s="78">
        <f>D29+D33+D36+D39</f>
        <v>3952925</v>
      </c>
      <c r="E27" s="78">
        <v>1377400</v>
      </c>
      <c r="F27" s="96">
        <v>1377400</v>
      </c>
      <c r="G27" s="77"/>
      <c r="H27" s="77"/>
      <c r="I27" s="77"/>
    </row>
    <row r="28" spans="1:9" ht="18" customHeight="1" x14ac:dyDescent="0.25">
      <c r="A28" s="148" t="s">
        <v>74</v>
      </c>
      <c r="B28" s="149">
        <v>12678.88</v>
      </c>
      <c r="C28" s="150">
        <f>C29+C31</f>
        <v>241748.75</v>
      </c>
      <c r="D28" s="149">
        <v>273700</v>
      </c>
      <c r="E28" s="152">
        <v>8400</v>
      </c>
      <c r="F28" s="151">
        <v>8400</v>
      </c>
      <c r="G28" s="77"/>
      <c r="H28" s="77"/>
      <c r="I28" s="77"/>
    </row>
    <row r="29" spans="1:9" ht="18" customHeight="1" x14ac:dyDescent="0.25">
      <c r="A29" s="92" t="s">
        <v>45</v>
      </c>
      <c r="B29" s="71">
        <v>12678.88</v>
      </c>
      <c r="C29" s="135">
        <v>235900</v>
      </c>
      <c r="D29" s="72">
        <v>273700</v>
      </c>
      <c r="E29" s="72">
        <v>8400</v>
      </c>
      <c r="F29" s="93">
        <v>8400</v>
      </c>
      <c r="G29" s="77"/>
      <c r="H29" s="77"/>
      <c r="I29" s="77"/>
    </row>
    <row r="30" spans="1:9" ht="15.75" customHeight="1" x14ac:dyDescent="0.25">
      <c r="A30" s="92" t="s">
        <v>46</v>
      </c>
      <c r="B30" s="71">
        <v>12678.88</v>
      </c>
      <c r="C30" s="135">
        <v>235900</v>
      </c>
      <c r="D30" s="72">
        <v>273700</v>
      </c>
      <c r="E30" s="72">
        <v>8400</v>
      </c>
      <c r="F30" s="93">
        <v>8400</v>
      </c>
      <c r="G30" s="77"/>
      <c r="H30" s="77"/>
      <c r="I30" s="77"/>
    </row>
    <row r="31" spans="1:9" ht="15.75" customHeight="1" x14ac:dyDescent="0.25">
      <c r="A31" s="95" t="s">
        <v>125</v>
      </c>
      <c r="B31" s="71"/>
      <c r="C31" s="164">
        <v>5848.75</v>
      </c>
      <c r="D31" s="72"/>
      <c r="E31" s="72"/>
      <c r="F31" s="93"/>
      <c r="G31" s="77"/>
      <c r="H31" s="77"/>
      <c r="I31" s="77"/>
    </row>
    <row r="32" spans="1:9" ht="20.25" customHeight="1" x14ac:dyDescent="0.25">
      <c r="A32" s="148" t="s">
        <v>80</v>
      </c>
      <c r="B32" s="149">
        <v>1016826.27</v>
      </c>
      <c r="C32" s="150">
        <f>C33</f>
        <v>1213500</v>
      </c>
      <c r="D32" s="149">
        <v>1373000</v>
      </c>
      <c r="E32" s="149">
        <v>1367000</v>
      </c>
      <c r="F32" s="151">
        <v>1367000</v>
      </c>
      <c r="G32" s="77"/>
      <c r="H32" s="77"/>
      <c r="I32" s="77"/>
    </row>
    <row r="33" spans="1:9" ht="19.5" customHeight="1" x14ac:dyDescent="0.25">
      <c r="A33" s="92" t="s">
        <v>45</v>
      </c>
      <c r="B33" s="72">
        <v>1016826.27</v>
      </c>
      <c r="C33" s="135">
        <v>1213500</v>
      </c>
      <c r="D33" s="72">
        <v>1373000</v>
      </c>
      <c r="E33" s="72">
        <v>1367000</v>
      </c>
      <c r="F33" s="93">
        <v>1367000</v>
      </c>
      <c r="G33" s="77"/>
      <c r="H33" s="77"/>
      <c r="I33" s="77"/>
    </row>
    <row r="34" spans="1:9" x14ac:dyDescent="0.25">
      <c r="A34" s="92" t="s">
        <v>46</v>
      </c>
      <c r="B34" s="72">
        <v>1016826.27</v>
      </c>
      <c r="C34" s="135">
        <v>1213500</v>
      </c>
      <c r="D34" s="72">
        <v>1373000</v>
      </c>
      <c r="E34" s="72">
        <v>1367000</v>
      </c>
      <c r="F34" s="93">
        <v>1367000</v>
      </c>
      <c r="G34" s="77"/>
      <c r="H34" s="77"/>
      <c r="I34" s="77"/>
    </row>
    <row r="35" spans="1:9" ht="21" customHeight="1" x14ac:dyDescent="0.25">
      <c r="A35" s="148" t="s">
        <v>75</v>
      </c>
      <c r="B35" s="149">
        <f>B36+B38</f>
        <v>289391.17</v>
      </c>
      <c r="C35" s="149">
        <f>C36+C39+C41</f>
        <v>2152517.9</v>
      </c>
      <c r="D35" s="149">
        <v>2306225</v>
      </c>
      <c r="E35" s="152">
        <v>2000</v>
      </c>
      <c r="F35" s="151">
        <v>2000</v>
      </c>
      <c r="G35" s="77"/>
      <c r="H35" s="77"/>
      <c r="I35" s="77"/>
    </row>
    <row r="36" spans="1:9" ht="18" customHeight="1" x14ac:dyDescent="0.25">
      <c r="A36" s="92" t="s">
        <v>45</v>
      </c>
      <c r="B36" s="72">
        <v>5792.24</v>
      </c>
      <c r="C36" s="134">
        <v>2000</v>
      </c>
      <c r="D36" s="72">
        <v>18200</v>
      </c>
      <c r="E36" s="72">
        <v>2000</v>
      </c>
      <c r="F36" s="93">
        <v>2000</v>
      </c>
      <c r="G36" s="77"/>
      <c r="H36" s="77"/>
      <c r="I36" s="77"/>
    </row>
    <row r="37" spans="1:9" ht="18" customHeight="1" x14ac:dyDescent="0.25">
      <c r="A37" s="92" t="s">
        <v>57</v>
      </c>
      <c r="B37" s="72">
        <v>5792.24</v>
      </c>
      <c r="C37" s="134">
        <v>2000</v>
      </c>
      <c r="D37" s="72">
        <v>18200</v>
      </c>
      <c r="E37" s="72">
        <v>2000</v>
      </c>
      <c r="F37" s="93">
        <v>2000</v>
      </c>
      <c r="G37" s="77"/>
      <c r="H37" s="77"/>
      <c r="I37" s="77"/>
    </row>
    <row r="38" spans="1:9" ht="15" customHeight="1" x14ac:dyDescent="0.25">
      <c r="A38" s="148" t="s">
        <v>76</v>
      </c>
      <c r="B38" s="149">
        <v>283598.93</v>
      </c>
      <c r="C38" s="150">
        <f>C41+C39</f>
        <v>2150517.9</v>
      </c>
      <c r="D38" s="149">
        <v>2288025</v>
      </c>
      <c r="E38" s="153"/>
      <c r="F38" s="154"/>
      <c r="G38" s="77"/>
      <c r="H38" s="77"/>
      <c r="I38" s="77"/>
    </row>
    <row r="39" spans="1:9" ht="17.25" customHeight="1" x14ac:dyDescent="0.25">
      <c r="A39" s="92" t="s">
        <v>45</v>
      </c>
      <c r="B39" s="71">
        <v>283598.93</v>
      </c>
      <c r="C39" s="135">
        <v>2117375</v>
      </c>
      <c r="D39" s="72">
        <v>2288025</v>
      </c>
      <c r="E39" s="76"/>
      <c r="F39" s="97"/>
      <c r="G39" s="77"/>
      <c r="H39" s="77"/>
      <c r="I39" s="77"/>
    </row>
    <row r="40" spans="1:9" ht="18" customHeight="1" x14ac:dyDescent="0.25">
      <c r="A40" s="92" t="s">
        <v>46</v>
      </c>
      <c r="B40" s="71">
        <v>283598.93</v>
      </c>
      <c r="C40" s="135">
        <v>2117375</v>
      </c>
      <c r="D40" s="72">
        <v>2288025</v>
      </c>
      <c r="E40" s="76"/>
      <c r="F40" s="97"/>
      <c r="G40" s="77"/>
      <c r="H40" s="77"/>
      <c r="I40" s="77"/>
    </row>
    <row r="41" spans="1:9" ht="17.25" customHeight="1" x14ac:dyDescent="0.25">
      <c r="A41" s="95" t="s">
        <v>125</v>
      </c>
      <c r="B41" s="72">
        <v>0</v>
      </c>
      <c r="C41" s="164">
        <v>33142.9</v>
      </c>
      <c r="D41" s="72">
        <v>0</v>
      </c>
      <c r="E41" s="72">
        <v>0</v>
      </c>
      <c r="F41" s="93">
        <v>0</v>
      </c>
      <c r="G41" s="77"/>
      <c r="H41" s="77"/>
      <c r="I41" s="77"/>
    </row>
    <row r="42" spans="1:9" ht="17.25" customHeight="1" x14ac:dyDescent="0.25">
      <c r="A42" s="148" t="s">
        <v>78</v>
      </c>
      <c r="B42" s="149">
        <v>1061.78</v>
      </c>
      <c r="C42" s="150">
        <f>C43</f>
        <v>5100</v>
      </c>
      <c r="D42" s="149">
        <v>6600</v>
      </c>
      <c r="E42" s="149">
        <v>6600</v>
      </c>
      <c r="F42" s="151">
        <v>6600</v>
      </c>
      <c r="G42" s="77"/>
      <c r="H42" s="77"/>
      <c r="I42" s="77"/>
    </row>
    <row r="43" spans="1:9" ht="18" customHeight="1" x14ac:dyDescent="0.25">
      <c r="A43" s="92" t="s">
        <v>45</v>
      </c>
      <c r="B43" s="72">
        <v>1061.78</v>
      </c>
      <c r="C43" s="135">
        <v>5100</v>
      </c>
      <c r="D43" s="72">
        <v>6600</v>
      </c>
      <c r="E43" s="72">
        <v>6600</v>
      </c>
      <c r="F43" s="93">
        <v>6600</v>
      </c>
      <c r="G43" s="77"/>
      <c r="H43" s="77"/>
      <c r="I43" s="77"/>
    </row>
    <row r="44" spans="1:9" ht="23.25" x14ac:dyDescent="0.25">
      <c r="A44" s="92" t="s">
        <v>54</v>
      </c>
      <c r="B44" s="72">
        <v>1061.78</v>
      </c>
      <c r="C44" s="135">
        <v>5100</v>
      </c>
      <c r="D44" s="72">
        <v>6600</v>
      </c>
      <c r="E44" s="72">
        <v>6600</v>
      </c>
      <c r="F44" s="93">
        <v>6600</v>
      </c>
      <c r="G44" s="77"/>
      <c r="H44" s="77"/>
      <c r="I44" s="77"/>
    </row>
    <row r="45" spans="1:9" ht="18" customHeight="1" x14ac:dyDescent="0.25">
      <c r="A45" s="92" t="s">
        <v>52</v>
      </c>
      <c r="B45" s="72">
        <v>0</v>
      </c>
      <c r="C45" s="137">
        <v>0</v>
      </c>
      <c r="D45" s="72">
        <v>1000</v>
      </c>
      <c r="E45" s="72">
        <v>1000</v>
      </c>
      <c r="F45" s="93">
        <v>1000</v>
      </c>
      <c r="G45" s="77"/>
      <c r="H45" s="77"/>
      <c r="I45" s="77"/>
    </row>
    <row r="46" spans="1:9" ht="17.25" customHeight="1" x14ac:dyDescent="0.25">
      <c r="A46" s="148" t="s">
        <v>81</v>
      </c>
      <c r="B46" s="149">
        <v>0</v>
      </c>
      <c r="C46" s="157">
        <v>1000</v>
      </c>
      <c r="D46" s="149">
        <v>1000</v>
      </c>
      <c r="E46" s="149">
        <v>1000</v>
      </c>
      <c r="F46" s="151">
        <v>1000</v>
      </c>
      <c r="G46" s="77"/>
      <c r="H46" s="77"/>
      <c r="I46" s="77"/>
    </row>
    <row r="47" spans="1:9" ht="14.25" customHeight="1" x14ac:dyDescent="0.25">
      <c r="A47" s="92" t="s">
        <v>45</v>
      </c>
      <c r="B47" s="72">
        <v>0</v>
      </c>
      <c r="C47" s="136">
        <v>1000</v>
      </c>
      <c r="D47" s="72">
        <v>1000</v>
      </c>
      <c r="E47" s="72">
        <v>1000</v>
      </c>
      <c r="F47" s="93">
        <v>1000</v>
      </c>
      <c r="G47" s="77"/>
      <c r="H47" s="77"/>
      <c r="I47" s="77"/>
    </row>
    <row r="48" spans="1:9" ht="26.25" customHeight="1" x14ac:dyDescent="0.25">
      <c r="A48" s="98" t="s">
        <v>50</v>
      </c>
      <c r="B48" s="99">
        <v>0</v>
      </c>
      <c r="C48" s="156">
        <v>1000</v>
      </c>
      <c r="D48" s="99">
        <v>1000</v>
      </c>
      <c r="E48" s="99">
        <v>1000</v>
      </c>
      <c r="F48" s="101">
        <v>1000</v>
      </c>
      <c r="G48" s="77"/>
      <c r="H48" s="77"/>
      <c r="I48" s="77"/>
    </row>
    <row r="49" spans="1:10" ht="26.25" customHeight="1" x14ac:dyDescent="0.25">
      <c r="A49" s="67"/>
      <c r="B49" s="68"/>
      <c r="C49" s="138"/>
      <c r="D49" s="77"/>
      <c r="E49" s="77"/>
      <c r="F49" s="79"/>
      <c r="G49" s="77"/>
      <c r="H49" s="77"/>
      <c r="I49" s="77"/>
    </row>
    <row r="50" spans="1:10" ht="19.5" customHeight="1" x14ac:dyDescent="0.25">
      <c r="A50" s="222" t="s">
        <v>16</v>
      </c>
      <c r="B50" s="222"/>
      <c r="C50" s="222"/>
      <c r="D50" s="222"/>
      <c r="E50" s="222"/>
      <c r="F50" s="222"/>
      <c r="G50" s="222"/>
      <c r="H50" s="222"/>
      <c r="I50" s="222"/>
    </row>
    <row r="51" spans="1:10" ht="15.75" thickBot="1" x14ac:dyDescent="0.3">
      <c r="A51" s="86" t="s">
        <v>40</v>
      </c>
      <c r="B51" s="88" t="s">
        <v>41</v>
      </c>
      <c r="C51" s="88" t="s">
        <v>35</v>
      </c>
      <c r="D51" s="87" t="s">
        <v>42</v>
      </c>
      <c r="E51" s="87" t="s">
        <v>43</v>
      </c>
      <c r="F51" s="89" t="s">
        <v>44</v>
      </c>
      <c r="G51" s="67"/>
      <c r="H51" s="68"/>
      <c r="I51" s="68"/>
    </row>
    <row r="52" spans="1:10" ht="27" customHeight="1" x14ac:dyDescent="0.25">
      <c r="A52" s="90" t="s">
        <v>68</v>
      </c>
      <c r="B52" s="70">
        <f>B54+B60+B77+B80+B109+B68</f>
        <v>1568205.9700000002</v>
      </c>
      <c r="C52" s="160">
        <f>C53</f>
        <v>4301963.5</v>
      </c>
      <c r="D52" s="70">
        <f>D53</f>
        <v>5119429</v>
      </c>
      <c r="E52" s="70">
        <v>1686560</v>
      </c>
      <c r="F52" s="91">
        <v>1676560</v>
      </c>
      <c r="G52" s="67"/>
      <c r="H52" s="68"/>
      <c r="I52" s="68"/>
    </row>
    <row r="53" spans="1:10" ht="23.45" customHeight="1" x14ac:dyDescent="0.25">
      <c r="A53" s="161" t="s">
        <v>69</v>
      </c>
      <c r="B53" s="162">
        <f>B54+B60+B68+B77+B80+B109</f>
        <v>1568205.97</v>
      </c>
      <c r="C53" s="162">
        <f>C54+C60+C68+C77+C81+C91+C96+C109+C116</f>
        <v>4301963.5</v>
      </c>
      <c r="D53" s="162">
        <f>D54+D60+D68+D77+D81+D91+D96+D109+D116</f>
        <v>5119429</v>
      </c>
      <c r="E53" s="162">
        <v>1686560</v>
      </c>
      <c r="F53" s="163">
        <v>1676560</v>
      </c>
      <c r="G53" s="77"/>
      <c r="H53" s="77"/>
      <c r="I53" s="77"/>
      <c r="J53" s="64"/>
    </row>
    <row r="54" spans="1:10" ht="20.45" customHeight="1" x14ac:dyDescent="0.25">
      <c r="A54" s="148" t="s">
        <v>70</v>
      </c>
      <c r="B54" s="149">
        <f>B58+B55</f>
        <v>18636.04</v>
      </c>
      <c r="C54" s="150">
        <f>C55+C58</f>
        <v>368700</v>
      </c>
      <c r="D54" s="149">
        <f>D55+D58</f>
        <v>837494</v>
      </c>
      <c r="E54" s="152">
        <v>3500</v>
      </c>
      <c r="F54" s="151">
        <v>3500</v>
      </c>
      <c r="G54" s="77"/>
      <c r="H54" s="77"/>
      <c r="I54" s="77"/>
    </row>
    <row r="55" spans="1:10" x14ac:dyDescent="0.25">
      <c r="A55" s="92" t="s">
        <v>59</v>
      </c>
      <c r="B55" s="72">
        <f>B57</f>
        <v>17189.5</v>
      </c>
      <c r="C55" s="135">
        <f>C57</f>
        <v>36700</v>
      </c>
      <c r="D55" s="72">
        <f>D57+D56</f>
        <v>13370</v>
      </c>
      <c r="E55" s="72">
        <v>3500</v>
      </c>
      <c r="F55" s="93">
        <v>3500</v>
      </c>
      <c r="G55" s="77"/>
      <c r="H55" s="77"/>
      <c r="I55" s="77"/>
    </row>
    <row r="56" spans="1:10" x14ac:dyDescent="0.25">
      <c r="A56" s="92" t="s">
        <v>60</v>
      </c>
      <c r="B56" s="72">
        <v>0</v>
      </c>
      <c r="C56" s="137">
        <v>0</v>
      </c>
      <c r="D56" s="72">
        <v>3200</v>
      </c>
      <c r="E56" s="76"/>
      <c r="F56" s="97"/>
      <c r="G56" s="77"/>
      <c r="H56" s="77"/>
      <c r="I56" s="77"/>
    </row>
    <row r="57" spans="1:10" x14ac:dyDescent="0.25">
      <c r="A57" s="92" t="s">
        <v>61</v>
      </c>
      <c r="B57" s="72">
        <v>17189.5</v>
      </c>
      <c r="C57" s="135">
        <v>36700</v>
      </c>
      <c r="D57" s="72">
        <v>10170</v>
      </c>
      <c r="E57" s="72">
        <v>3500</v>
      </c>
      <c r="F57" s="93">
        <v>3500</v>
      </c>
      <c r="G57" s="77"/>
      <c r="H57" s="77"/>
      <c r="I57" s="77"/>
    </row>
    <row r="58" spans="1:10" x14ac:dyDescent="0.25">
      <c r="A58" s="92" t="s">
        <v>63</v>
      </c>
      <c r="B58" s="72">
        <v>1446.54</v>
      </c>
      <c r="C58" s="135">
        <f>C59</f>
        <v>332000</v>
      </c>
      <c r="D58" s="72">
        <v>824124</v>
      </c>
      <c r="E58" s="76"/>
      <c r="F58" s="97"/>
      <c r="G58" s="77"/>
      <c r="H58" s="77"/>
      <c r="I58" s="77"/>
    </row>
    <row r="59" spans="1:10" x14ac:dyDescent="0.25">
      <c r="A59" s="92" t="s">
        <v>65</v>
      </c>
      <c r="B59" s="72">
        <v>1446.54</v>
      </c>
      <c r="C59" s="135">
        <v>332000</v>
      </c>
      <c r="D59" s="72">
        <v>824124</v>
      </c>
      <c r="E59" s="76"/>
      <c r="F59" s="97"/>
      <c r="G59" s="77"/>
      <c r="H59" s="77"/>
      <c r="I59" s="77"/>
    </row>
    <row r="60" spans="1:10" ht="17.45" customHeight="1" x14ac:dyDescent="0.25">
      <c r="A60" s="148" t="s">
        <v>71</v>
      </c>
      <c r="B60" s="149">
        <f>B61+B65</f>
        <v>93399.76</v>
      </c>
      <c r="C60" s="149">
        <f>C65+C61</f>
        <v>145556.85</v>
      </c>
      <c r="D60" s="149">
        <v>140020</v>
      </c>
      <c r="E60" s="152">
        <v>120020</v>
      </c>
      <c r="F60" s="151">
        <v>110020</v>
      </c>
      <c r="G60" s="77"/>
      <c r="H60" s="77"/>
      <c r="I60" s="77"/>
    </row>
    <row r="61" spans="1:10" x14ac:dyDescent="0.25">
      <c r="A61" s="92" t="s">
        <v>59</v>
      </c>
      <c r="B61" s="72">
        <f>B62+B63+B64</f>
        <v>91254.47</v>
      </c>
      <c r="C61" s="134">
        <f>C62+C63+C64</f>
        <v>129226.85</v>
      </c>
      <c r="D61" s="72">
        <v>119620</v>
      </c>
      <c r="E61" s="72">
        <v>104620</v>
      </c>
      <c r="F61" s="93">
        <v>94620</v>
      </c>
      <c r="G61" s="77"/>
      <c r="H61" s="77"/>
      <c r="I61" s="77"/>
    </row>
    <row r="62" spans="1:10" x14ac:dyDescent="0.25">
      <c r="A62" s="92" t="s">
        <v>60</v>
      </c>
      <c r="B62" s="72">
        <v>14415.63</v>
      </c>
      <c r="C62" s="134">
        <v>23200</v>
      </c>
      <c r="D62" s="72">
        <v>22000</v>
      </c>
      <c r="E62" s="72">
        <v>22000</v>
      </c>
      <c r="F62" s="93">
        <v>22000</v>
      </c>
      <c r="G62" s="77"/>
      <c r="H62" s="77"/>
      <c r="I62" s="77"/>
    </row>
    <row r="63" spans="1:10" x14ac:dyDescent="0.25">
      <c r="A63" s="92" t="s">
        <v>61</v>
      </c>
      <c r="B63" s="72">
        <v>75399.199999999997</v>
      </c>
      <c r="C63" s="134">
        <v>102526.85</v>
      </c>
      <c r="D63" s="72">
        <v>94120</v>
      </c>
      <c r="E63" s="72">
        <v>79120</v>
      </c>
      <c r="F63" s="93">
        <v>69120</v>
      </c>
      <c r="G63" s="77"/>
      <c r="H63" s="77"/>
      <c r="I63" s="77"/>
    </row>
    <row r="64" spans="1:10" x14ac:dyDescent="0.25">
      <c r="A64" s="92" t="s">
        <v>62</v>
      </c>
      <c r="B64" s="73">
        <v>1439.64</v>
      </c>
      <c r="C64" s="134">
        <v>3500</v>
      </c>
      <c r="D64" s="72">
        <v>3500</v>
      </c>
      <c r="E64" s="72">
        <v>3500</v>
      </c>
      <c r="F64" s="93">
        <v>3500</v>
      </c>
      <c r="G64" s="77"/>
      <c r="H64" s="77"/>
      <c r="I64" s="77"/>
    </row>
    <row r="65" spans="1:9" x14ac:dyDescent="0.25">
      <c r="A65" s="92" t="s">
        <v>63</v>
      </c>
      <c r="B65" s="72">
        <f>B66+B67</f>
        <v>2145.29</v>
      </c>
      <c r="C65" s="134">
        <f>C67</f>
        <v>16330</v>
      </c>
      <c r="D65" s="72">
        <v>20400</v>
      </c>
      <c r="E65" s="72">
        <v>15400</v>
      </c>
      <c r="F65" s="93">
        <v>15400</v>
      </c>
      <c r="G65" s="77"/>
      <c r="H65" s="77"/>
      <c r="I65" s="77"/>
    </row>
    <row r="66" spans="1:9" x14ac:dyDescent="0.25">
      <c r="A66" s="92" t="s">
        <v>82</v>
      </c>
      <c r="B66" s="72">
        <v>300.12</v>
      </c>
      <c r="C66" s="134">
        <v>16330</v>
      </c>
      <c r="D66" s="72"/>
      <c r="E66" s="72"/>
      <c r="F66" s="93"/>
      <c r="G66" s="77"/>
      <c r="H66" s="77"/>
      <c r="I66" s="77"/>
    </row>
    <row r="67" spans="1:9" x14ac:dyDescent="0.25">
      <c r="A67" s="92" t="s">
        <v>64</v>
      </c>
      <c r="B67" s="72">
        <v>1845.17</v>
      </c>
      <c r="C67" s="134">
        <v>16330</v>
      </c>
      <c r="D67" s="72">
        <v>20400</v>
      </c>
      <c r="E67" s="72">
        <v>15400</v>
      </c>
      <c r="F67" s="93">
        <v>15400</v>
      </c>
      <c r="G67" s="77"/>
      <c r="H67" s="77"/>
      <c r="I67" s="77"/>
    </row>
    <row r="68" spans="1:9" x14ac:dyDescent="0.25">
      <c r="A68" s="148" t="s">
        <v>72</v>
      </c>
      <c r="B68" s="149">
        <f>B69+B73</f>
        <v>256374.05</v>
      </c>
      <c r="C68" s="150">
        <f>C69</f>
        <v>172640</v>
      </c>
      <c r="D68" s="149">
        <v>180190</v>
      </c>
      <c r="E68" s="152">
        <v>176840</v>
      </c>
      <c r="F68" s="151">
        <v>176840</v>
      </c>
      <c r="G68" s="77"/>
      <c r="H68" s="77"/>
      <c r="I68" s="77"/>
    </row>
    <row r="69" spans="1:9" x14ac:dyDescent="0.25">
      <c r="A69" s="92" t="s">
        <v>59</v>
      </c>
      <c r="B69" s="72">
        <f>B70+B71+B72</f>
        <v>156962.71</v>
      </c>
      <c r="C69" s="135">
        <f>C71+C72</f>
        <v>172640</v>
      </c>
      <c r="D69" s="72">
        <v>180190</v>
      </c>
      <c r="E69" s="72">
        <v>176840</v>
      </c>
      <c r="F69" s="93">
        <v>176840</v>
      </c>
      <c r="G69" s="77"/>
      <c r="H69" s="77"/>
      <c r="I69" s="77"/>
    </row>
    <row r="70" spans="1:9" x14ac:dyDescent="0.25">
      <c r="A70" s="92" t="s">
        <v>60</v>
      </c>
      <c r="B70" s="72">
        <v>543.66</v>
      </c>
      <c r="C70" s="137">
        <v>0</v>
      </c>
      <c r="D70" s="72">
        <v>2800</v>
      </c>
      <c r="E70" s="76"/>
      <c r="F70" s="97"/>
      <c r="G70" s="77"/>
      <c r="H70" s="77"/>
      <c r="I70" s="77"/>
    </row>
    <row r="71" spans="1:9" x14ac:dyDescent="0.25">
      <c r="A71" s="92" t="s">
        <v>61</v>
      </c>
      <c r="B71" s="72">
        <v>155755.44</v>
      </c>
      <c r="C71" s="135">
        <v>171498.73</v>
      </c>
      <c r="D71" s="72">
        <v>176390</v>
      </c>
      <c r="E71" s="72">
        <v>175840</v>
      </c>
      <c r="F71" s="93">
        <v>175840</v>
      </c>
      <c r="G71" s="77"/>
      <c r="H71" s="77"/>
      <c r="I71" s="77"/>
    </row>
    <row r="72" spans="1:9" x14ac:dyDescent="0.25">
      <c r="A72" s="92" t="s">
        <v>62</v>
      </c>
      <c r="B72" s="72">
        <v>663.61</v>
      </c>
      <c r="C72" s="135">
        <v>1141.27</v>
      </c>
      <c r="D72" s="72">
        <v>1000</v>
      </c>
      <c r="E72" s="72">
        <v>1000</v>
      </c>
      <c r="F72" s="93">
        <v>1000</v>
      </c>
      <c r="G72" s="77"/>
      <c r="H72" s="77"/>
      <c r="I72" s="77"/>
    </row>
    <row r="73" spans="1:9" x14ac:dyDescent="0.25">
      <c r="A73" s="92" t="s">
        <v>63</v>
      </c>
      <c r="B73" s="72">
        <f>B74+B75</f>
        <v>99411.34</v>
      </c>
      <c r="C73" s="137">
        <v>0</v>
      </c>
      <c r="D73" s="72"/>
      <c r="E73" s="72"/>
      <c r="F73" s="93"/>
      <c r="G73" s="77"/>
      <c r="H73" s="77"/>
      <c r="I73" s="77"/>
    </row>
    <row r="74" spans="1:9" x14ac:dyDescent="0.25">
      <c r="A74" s="92" t="s">
        <v>64</v>
      </c>
      <c r="B74" s="72">
        <v>13272.28</v>
      </c>
      <c r="C74" s="137">
        <v>0</v>
      </c>
      <c r="D74" s="72"/>
      <c r="E74" s="72"/>
      <c r="F74" s="93"/>
      <c r="G74" s="77"/>
      <c r="H74" s="77"/>
      <c r="I74" s="77"/>
    </row>
    <row r="75" spans="1:9" x14ac:dyDescent="0.25">
      <c r="A75" s="92" t="s">
        <v>65</v>
      </c>
      <c r="B75" s="72">
        <v>86139.06</v>
      </c>
      <c r="C75" s="137">
        <v>0</v>
      </c>
      <c r="D75" s="72"/>
      <c r="E75" s="72"/>
      <c r="F75" s="93"/>
      <c r="G75" s="77"/>
      <c r="H75" s="77"/>
      <c r="I75" s="77"/>
    </row>
    <row r="76" spans="1:9" x14ac:dyDescent="0.25">
      <c r="A76" s="92" t="s">
        <v>51</v>
      </c>
      <c r="B76" s="76">
        <v>546.02</v>
      </c>
      <c r="C76" s="134">
        <v>1200</v>
      </c>
      <c r="D76" s="72">
        <v>1200</v>
      </c>
      <c r="E76" s="72">
        <v>1200</v>
      </c>
      <c r="F76" s="93">
        <v>1200</v>
      </c>
      <c r="G76" s="77"/>
      <c r="H76" s="77"/>
      <c r="I76" s="77"/>
    </row>
    <row r="77" spans="1:9" x14ac:dyDescent="0.25">
      <c r="A77" s="148" t="s">
        <v>73</v>
      </c>
      <c r="B77" s="155">
        <f>B78</f>
        <v>546.02</v>
      </c>
      <c r="C77" s="149">
        <v>1200</v>
      </c>
      <c r="D77" s="149">
        <v>1200</v>
      </c>
      <c r="E77" s="152">
        <v>1200</v>
      </c>
      <c r="F77" s="151">
        <v>1200</v>
      </c>
      <c r="G77" s="77"/>
      <c r="H77" s="77"/>
      <c r="I77" s="77"/>
    </row>
    <row r="78" spans="1:9" x14ac:dyDescent="0.25">
      <c r="A78" s="92" t="s">
        <v>59</v>
      </c>
      <c r="B78" s="76">
        <v>546.02</v>
      </c>
      <c r="C78" s="134">
        <v>1200</v>
      </c>
      <c r="D78" s="72">
        <v>1200</v>
      </c>
      <c r="E78" s="72">
        <v>1200</v>
      </c>
      <c r="F78" s="93">
        <v>1200</v>
      </c>
      <c r="G78" s="77"/>
      <c r="H78" s="77"/>
      <c r="I78" s="77"/>
    </row>
    <row r="79" spans="1:9" x14ac:dyDescent="0.25">
      <c r="A79" s="92" t="s">
        <v>61</v>
      </c>
      <c r="B79" s="76">
        <v>546.02</v>
      </c>
      <c r="C79" s="134">
        <v>1200</v>
      </c>
      <c r="D79" s="72">
        <v>1200</v>
      </c>
      <c r="E79" s="72">
        <v>1200</v>
      </c>
      <c r="F79" s="93">
        <v>1200</v>
      </c>
      <c r="G79" s="77"/>
      <c r="H79" s="77"/>
      <c r="I79" s="77"/>
    </row>
    <row r="80" spans="1:9" x14ac:dyDescent="0.25">
      <c r="A80" s="92" t="s">
        <v>47</v>
      </c>
      <c r="B80" s="72">
        <f>B81+B91+B96</f>
        <v>1198188.32</v>
      </c>
      <c r="C80" s="134">
        <v>3605766.65</v>
      </c>
      <c r="D80" s="72">
        <v>3952925</v>
      </c>
      <c r="E80" s="72">
        <v>1377400</v>
      </c>
      <c r="F80" s="93">
        <v>1377400</v>
      </c>
      <c r="G80" s="77"/>
      <c r="H80" s="77"/>
      <c r="I80" s="77"/>
    </row>
    <row r="81" spans="1:10" x14ac:dyDescent="0.25">
      <c r="A81" s="148" t="s">
        <v>74</v>
      </c>
      <c r="B81" s="149">
        <f>B82+B87</f>
        <v>10055.35</v>
      </c>
      <c r="C81" s="149">
        <f>C82+C87</f>
        <v>241748.75</v>
      </c>
      <c r="D81" s="149">
        <v>273700</v>
      </c>
      <c r="E81" s="149">
        <v>8400</v>
      </c>
      <c r="F81" s="151">
        <v>8400</v>
      </c>
      <c r="G81" s="77"/>
      <c r="H81" s="77"/>
      <c r="I81" s="77"/>
    </row>
    <row r="82" spans="1:10" x14ac:dyDescent="0.25">
      <c r="A82" s="92" t="s">
        <v>59</v>
      </c>
      <c r="B82" s="72">
        <f>B83+B84</f>
        <v>9524.4600000000009</v>
      </c>
      <c r="C82" s="134">
        <f>C83+C84+C85+C86</f>
        <v>48348.75</v>
      </c>
      <c r="D82" s="72">
        <v>51800</v>
      </c>
      <c r="E82" s="72">
        <v>3500</v>
      </c>
      <c r="F82" s="93">
        <v>3500</v>
      </c>
      <c r="G82" s="77"/>
      <c r="H82" s="77"/>
      <c r="I82" s="77"/>
    </row>
    <row r="83" spans="1:10" x14ac:dyDescent="0.25">
      <c r="A83" s="92" t="s">
        <v>60</v>
      </c>
      <c r="B83" s="76">
        <v>950.17</v>
      </c>
      <c r="C83" s="134">
        <v>500</v>
      </c>
      <c r="D83" s="75">
        <v>500</v>
      </c>
      <c r="E83" s="75">
        <v>500</v>
      </c>
      <c r="F83" s="94">
        <v>500</v>
      </c>
      <c r="G83" s="77"/>
      <c r="H83" s="77"/>
      <c r="I83" s="77"/>
    </row>
    <row r="84" spans="1:10" x14ac:dyDescent="0.25">
      <c r="A84" s="92" t="s">
        <v>61</v>
      </c>
      <c r="B84" s="72">
        <v>8574.2900000000009</v>
      </c>
      <c r="C84" s="134">
        <v>44248.75</v>
      </c>
      <c r="D84" s="72">
        <v>48300</v>
      </c>
      <c r="E84" s="76">
        <v>0</v>
      </c>
      <c r="F84" s="97">
        <v>0</v>
      </c>
      <c r="G84" s="77"/>
      <c r="H84" s="77"/>
      <c r="I84" s="77"/>
    </row>
    <row r="85" spans="1:10" ht="23.25" x14ac:dyDescent="0.25">
      <c r="A85" s="92" t="s">
        <v>66</v>
      </c>
      <c r="B85" s="75">
        <v>0</v>
      </c>
      <c r="C85" s="134">
        <v>2600</v>
      </c>
      <c r="D85" s="72">
        <v>3000</v>
      </c>
      <c r="E85" s="72">
        <v>3000</v>
      </c>
      <c r="F85" s="93">
        <v>3000</v>
      </c>
      <c r="G85" s="77"/>
      <c r="H85" s="77"/>
      <c r="I85" s="77"/>
    </row>
    <row r="86" spans="1:10" x14ac:dyDescent="0.25">
      <c r="A86" s="92" t="s">
        <v>67</v>
      </c>
      <c r="B86" s="72">
        <v>0</v>
      </c>
      <c r="C86" s="134">
        <v>1000</v>
      </c>
      <c r="D86" s="76">
        <v>0</v>
      </c>
      <c r="E86" s="76">
        <v>0</v>
      </c>
      <c r="F86" s="97"/>
      <c r="G86" s="77"/>
      <c r="H86" s="77"/>
      <c r="I86" s="77"/>
    </row>
    <row r="87" spans="1:10" x14ac:dyDescent="0.25">
      <c r="A87" s="92" t="s">
        <v>63</v>
      </c>
      <c r="B87" s="72">
        <v>530.89</v>
      </c>
      <c r="C87" s="134">
        <f>C88+C89</f>
        <v>193400</v>
      </c>
      <c r="D87" s="72">
        <v>221900</v>
      </c>
      <c r="E87" s="72">
        <v>4900</v>
      </c>
      <c r="F87" s="93">
        <v>4900</v>
      </c>
      <c r="G87" s="77"/>
      <c r="H87" s="77"/>
      <c r="I87" s="77"/>
    </row>
    <row r="88" spans="1:10" x14ac:dyDescent="0.25">
      <c r="A88" s="92" t="s">
        <v>64</v>
      </c>
      <c r="B88" s="72">
        <v>530.89</v>
      </c>
      <c r="C88" s="134">
        <v>110400</v>
      </c>
      <c r="D88" s="72">
        <v>138900</v>
      </c>
      <c r="E88" s="72">
        <v>4900</v>
      </c>
      <c r="F88" s="93">
        <v>4900</v>
      </c>
      <c r="G88" s="77"/>
      <c r="H88" s="77"/>
      <c r="I88" s="77"/>
    </row>
    <row r="89" spans="1:10" x14ac:dyDescent="0.25">
      <c r="A89" s="92" t="s">
        <v>65</v>
      </c>
      <c r="B89" s="76">
        <v>0</v>
      </c>
      <c r="C89" s="134">
        <v>83000</v>
      </c>
      <c r="D89" s="72">
        <v>83000</v>
      </c>
      <c r="E89" s="76">
        <v>0</v>
      </c>
      <c r="F89" s="97">
        <v>0</v>
      </c>
      <c r="G89" s="77"/>
      <c r="H89" s="77"/>
      <c r="I89" s="77"/>
    </row>
    <row r="90" spans="1:10" x14ac:dyDescent="0.25">
      <c r="A90" s="92" t="s">
        <v>48</v>
      </c>
      <c r="B90" s="72">
        <v>0</v>
      </c>
      <c r="C90" s="134">
        <v>1166000</v>
      </c>
      <c r="D90" s="72">
        <v>1373000</v>
      </c>
      <c r="E90" s="72">
        <v>1367000</v>
      </c>
      <c r="F90" s="93">
        <v>1367000</v>
      </c>
      <c r="G90" s="77"/>
      <c r="H90" s="77"/>
      <c r="I90" s="77"/>
    </row>
    <row r="91" spans="1:10" x14ac:dyDescent="0.25">
      <c r="A91" s="148" t="s">
        <v>77</v>
      </c>
      <c r="B91" s="149">
        <f>B92</f>
        <v>943439.00000000012</v>
      </c>
      <c r="C91" s="149">
        <f>C92</f>
        <v>1213500</v>
      </c>
      <c r="D91" s="149">
        <v>1373000</v>
      </c>
      <c r="E91" s="152">
        <v>1367000</v>
      </c>
      <c r="F91" s="151">
        <v>1367000</v>
      </c>
      <c r="G91" s="77"/>
      <c r="H91" s="77"/>
      <c r="I91" s="77"/>
    </row>
    <row r="92" spans="1:10" x14ac:dyDescent="0.25">
      <c r="A92" s="92" t="s">
        <v>59</v>
      </c>
      <c r="B92" s="72">
        <f>B93+B94+B95</f>
        <v>943439.00000000012</v>
      </c>
      <c r="C92" s="134">
        <f>C93+C94+C95</f>
        <v>1213500</v>
      </c>
      <c r="D92" s="72">
        <v>1373000</v>
      </c>
      <c r="E92" s="72">
        <v>1367000</v>
      </c>
      <c r="F92" s="93">
        <v>1367000</v>
      </c>
      <c r="G92" s="77"/>
      <c r="H92" s="77"/>
      <c r="I92" s="77"/>
      <c r="J92" s="64"/>
    </row>
    <row r="93" spans="1:10" x14ac:dyDescent="0.25">
      <c r="A93" s="92" t="s">
        <v>60</v>
      </c>
      <c r="B93" s="72">
        <v>933449.18</v>
      </c>
      <c r="C93" s="134">
        <v>1192500</v>
      </c>
      <c r="D93" s="72">
        <v>1352000</v>
      </c>
      <c r="E93" s="72">
        <v>1352000</v>
      </c>
      <c r="F93" s="93">
        <v>1352000</v>
      </c>
      <c r="G93" s="77"/>
      <c r="H93" s="77"/>
      <c r="I93" s="77"/>
    </row>
    <row r="94" spans="1:10" x14ac:dyDescent="0.25">
      <c r="A94" s="92" t="s">
        <v>61</v>
      </c>
      <c r="B94" s="73">
        <v>8244.4</v>
      </c>
      <c r="C94" s="134">
        <v>15000</v>
      </c>
      <c r="D94" s="72">
        <v>15000</v>
      </c>
      <c r="E94" s="72">
        <v>15000</v>
      </c>
      <c r="F94" s="93">
        <v>15000</v>
      </c>
      <c r="G94" s="77"/>
      <c r="H94" s="77"/>
      <c r="I94" s="77"/>
    </row>
    <row r="95" spans="1:10" x14ac:dyDescent="0.25">
      <c r="A95" s="92" t="s">
        <v>62</v>
      </c>
      <c r="B95" s="73">
        <v>1745.42</v>
      </c>
      <c r="C95" s="134">
        <v>6000</v>
      </c>
      <c r="D95" s="72">
        <v>6000</v>
      </c>
      <c r="E95" s="76"/>
      <c r="F95" s="97"/>
      <c r="G95" s="77"/>
      <c r="H95" s="77"/>
      <c r="I95" s="77"/>
    </row>
    <row r="96" spans="1:10" ht="19.149999999999999" customHeight="1" x14ac:dyDescent="0.25">
      <c r="A96" s="148" t="s">
        <v>75</v>
      </c>
      <c r="B96" s="149">
        <f>B97+B101+B104</f>
        <v>244693.97</v>
      </c>
      <c r="C96" s="149">
        <f>C104+C101+C97</f>
        <v>2152517.9</v>
      </c>
      <c r="D96" s="149">
        <v>2306225</v>
      </c>
      <c r="E96" s="152">
        <v>2000</v>
      </c>
      <c r="F96" s="151">
        <v>2000</v>
      </c>
      <c r="G96" s="77"/>
      <c r="H96" s="77"/>
      <c r="I96" s="77"/>
    </row>
    <row r="97" spans="1:10" x14ac:dyDescent="0.25">
      <c r="A97" s="92" t="s">
        <v>59</v>
      </c>
      <c r="B97" s="72">
        <f>B98+B99</f>
        <v>5090.25</v>
      </c>
      <c r="C97" s="135">
        <f>C99</f>
        <v>2000</v>
      </c>
      <c r="D97" s="72">
        <v>18200</v>
      </c>
      <c r="E97" s="72">
        <v>2000</v>
      </c>
      <c r="F97" s="93">
        <v>2000</v>
      </c>
      <c r="G97" s="77"/>
      <c r="H97" s="77"/>
      <c r="I97" s="77"/>
    </row>
    <row r="98" spans="1:10" x14ac:dyDescent="0.25">
      <c r="A98" s="92" t="s">
        <v>60</v>
      </c>
      <c r="B98" s="72">
        <v>3080.71</v>
      </c>
      <c r="C98" s="137">
        <v>0</v>
      </c>
      <c r="D98" s="72">
        <v>14100</v>
      </c>
      <c r="E98" s="76"/>
      <c r="F98" s="97"/>
      <c r="G98" s="77"/>
      <c r="H98" s="77"/>
      <c r="I98" s="77"/>
    </row>
    <row r="99" spans="1:10" x14ac:dyDescent="0.25">
      <c r="A99" s="92" t="s">
        <v>61</v>
      </c>
      <c r="B99" s="72">
        <v>2009.54</v>
      </c>
      <c r="C99" s="135">
        <v>2000</v>
      </c>
      <c r="D99" s="72">
        <v>4100</v>
      </c>
      <c r="E99" s="72">
        <v>2000</v>
      </c>
      <c r="F99" s="93">
        <v>2000</v>
      </c>
      <c r="G99" s="77"/>
      <c r="H99" s="77"/>
      <c r="I99" s="77"/>
    </row>
    <row r="100" spans="1:10" ht="15" customHeight="1" x14ac:dyDescent="0.25">
      <c r="A100" s="148" t="s">
        <v>76</v>
      </c>
      <c r="B100" s="149">
        <f>B101+B104</f>
        <v>239603.72</v>
      </c>
      <c r="C100" s="149">
        <f>C101+C104</f>
        <v>2150517.9</v>
      </c>
      <c r="D100" s="149">
        <v>2288025</v>
      </c>
      <c r="E100" s="153"/>
      <c r="F100" s="154"/>
      <c r="G100" s="77"/>
      <c r="H100" s="77"/>
      <c r="I100" s="77"/>
    </row>
    <row r="101" spans="1:10" x14ac:dyDescent="0.25">
      <c r="A101" s="92" t="s">
        <v>59</v>
      </c>
      <c r="B101" s="72">
        <f>B102+B103</f>
        <v>98961.07</v>
      </c>
      <c r="C101" s="134">
        <f>C102+C103</f>
        <v>346517.9</v>
      </c>
      <c r="D101" s="72">
        <v>333025</v>
      </c>
      <c r="E101" s="76"/>
      <c r="F101" s="97"/>
      <c r="G101" s="77"/>
      <c r="H101" s="77"/>
      <c r="I101" s="77"/>
    </row>
    <row r="102" spans="1:10" x14ac:dyDescent="0.25">
      <c r="A102" s="92" t="s">
        <v>60</v>
      </c>
      <c r="B102" s="72">
        <v>50137.13</v>
      </c>
      <c r="C102" s="134">
        <v>82800</v>
      </c>
      <c r="D102" s="72">
        <v>46650</v>
      </c>
      <c r="E102" s="76"/>
      <c r="F102" s="97"/>
      <c r="G102" s="77"/>
      <c r="H102" s="77"/>
      <c r="I102" s="77"/>
    </row>
    <row r="103" spans="1:10" x14ac:dyDescent="0.25">
      <c r="A103" s="92" t="s">
        <v>61</v>
      </c>
      <c r="B103" s="72">
        <v>48823.94</v>
      </c>
      <c r="C103" s="134">
        <v>263717.90000000002</v>
      </c>
      <c r="D103" s="72">
        <v>286375</v>
      </c>
      <c r="E103" s="76"/>
      <c r="F103" s="97"/>
      <c r="G103" s="77"/>
      <c r="H103" s="77"/>
      <c r="I103" s="77"/>
    </row>
    <row r="104" spans="1:10" x14ac:dyDescent="0.25">
      <c r="A104" s="92" t="s">
        <v>63</v>
      </c>
      <c r="B104" s="72">
        <f>B106</f>
        <v>140642.65</v>
      </c>
      <c r="C104" s="134">
        <f>C105+C106</f>
        <v>1804000</v>
      </c>
      <c r="D104" s="72">
        <v>1955000</v>
      </c>
      <c r="E104" s="76"/>
      <c r="F104" s="97"/>
      <c r="G104" s="77"/>
      <c r="H104" s="77"/>
      <c r="I104" s="77"/>
    </row>
    <row r="105" spans="1:10" x14ac:dyDescent="0.25">
      <c r="A105" s="92" t="s">
        <v>64</v>
      </c>
      <c r="B105" s="72">
        <v>0</v>
      </c>
      <c r="C105" s="134">
        <v>604000</v>
      </c>
      <c r="D105" s="72">
        <v>755000</v>
      </c>
      <c r="E105" s="76"/>
      <c r="F105" s="97"/>
      <c r="G105" s="77"/>
      <c r="H105" s="77"/>
      <c r="I105" s="77"/>
    </row>
    <row r="106" spans="1:10" x14ac:dyDescent="0.25">
      <c r="A106" s="92" t="s">
        <v>65</v>
      </c>
      <c r="B106" s="72">
        <v>140642.65</v>
      </c>
      <c r="C106" s="134">
        <v>1200000</v>
      </c>
      <c r="D106" s="72">
        <v>1200000</v>
      </c>
      <c r="E106" s="76"/>
      <c r="F106" s="97"/>
      <c r="G106" s="77"/>
      <c r="H106" s="77"/>
      <c r="I106" s="77"/>
    </row>
    <row r="107" spans="1:10" x14ac:dyDescent="0.25">
      <c r="A107" s="92" t="s">
        <v>55</v>
      </c>
      <c r="B107" s="72">
        <v>1061.78</v>
      </c>
      <c r="C107" s="134">
        <v>1200</v>
      </c>
      <c r="D107" s="72">
        <v>6600</v>
      </c>
      <c r="E107" s="72">
        <v>6600</v>
      </c>
      <c r="F107" s="93">
        <v>6600</v>
      </c>
      <c r="G107" s="77"/>
      <c r="H107" s="77"/>
      <c r="I107" s="77"/>
    </row>
    <row r="108" spans="1:10" x14ac:dyDescent="0.25">
      <c r="A108" s="92" t="s">
        <v>56</v>
      </c>
      <c r="B108" s="72">
        <v>1061.78</v>
      </c>
      <c r="C108" s="134">
        <v>1200</v>
      </c>
      <c r="D108" s="72">
        <v>6600</v>
      </c>
      <c r="E108" s="72">
        <v>6600</v>
      </c>
      <c r="F108" s="93">
        <v>6600</v>
      </c>
      <c r="G108" s="77"/>
      <c r="H108" s="77"/>
      <c r="I108" s="77"/>
    </row>
    <row r="109" spans="1:10" ht="15.6" customHeight="1" x14ac:dyDescent="0.25">
      <c r="A109" s="148" t="s">
        <v>78</v>
      </c>
      <c r="B109" s="149">
        <v>1061.78</v>
      </c>
      <c r="C109" s="149">
        <f>C110+C112</f>
        <v>5100</v>
      </c>
      <c r="D109" s="149">
        <v>6600</v>
      </c>
      <c r="E109" s="149">
        <v>6600</v>
      </c>
      <c r="F109" s="151">
        <v>6600</v>
      </c>
      <c r="G109" s="77"/>
      <c r="H109" s="77"/>
      <c r="I109" s="77"/>
    </row>
    <row r="110" spans="1:10" x14ac:dyDescent="0.25">
      <c r="A110" s="92" t="s">
        <v>59</v>
      </c>
      <c r="B110" s="72">
        <v>1061.78</v>
      </c>
      <c r="C110" s="134">
        <f>C111</f>
        <v>3100</v>
      </c>
      <c r="D110" s="72">
        <v>5500</v>
      </c>
      <c r="E110" s="72">
        <v>5500</v>
      </c>
      <c r="F110" s="93">
        <v>5500</v>
      </c>
      <c r="G110" s="77"/>
      <c r="H110" s="77"/>
      <c r="I110" s="77"/>
    </row>
    <row r="111" spans="1:10" ht="15.6" customHeight="1" x14ac:dyDescent="0.25">
      <c r="A111" s="92" t="s">
        <v>61</v>
      </c>
      <c r="B111" s="72">
        <v>1061.78</v>
      </c>
      <c r="C111" s="134">
        <v>3100</v>
      </c>
      <c r="D111" s="72">
        <v>5500</v>
      </c>
      <c r="E111" s="72">
        <v>5500</v>
      </c>
      <c r="F111" s="93">
        <v>5500</v>
      </c>
      <c r="G111" s="80"/>
      <c r="H111" s="80"/>
      <c r="I111" s="80"/>
      <c r="J111" s="65"/>
    </row>
    <row r="112" spans="1:10" x14ac:dyDescent="0.25">
      <c r="A112" s="92" t="s">
        <v>63</v>
      </c>
      <c r="B112" s="75">
        <v>0</v>
      </c>
      <c r="C112" s="134">
        <v>2000</v>
      </c>
      <c r="D112" s="72">
        <v>1100</v>
      </c>
      <c r="E112" s="72">
        <v>1100</v>
      </c>
      <c r="F112" s="93">
        <v>1100</v>
      </c>
      <c r="G112" s="67"/>
      <c r="H112" s="67"/>
      <c r="I112" s="67"/>
    </row>
    <row r="113" spans="1:9" x14ac:dyDescent="0.25">
      <c r="A113" s="92" t="s">
        <v>64</v>
      </c>
      <c r="B113" s="75">
        <v>0</v>
      </c>
      <c r="C113" s="134">
        <v>2000</v>
      </c>
      <c r="D113" s="72">
        <v>1100</v>
      </c>
      <c r="E113" s="72">
        <v>1100</v>
      </c>
      <c r="F113" s="93">
        <v>1100</v>
      </c>
      <c r="G113" s="67"/>
      <c r="H113" s="81"/>
      <c r="I113" s="81"/>
    </row>
    <row r="114" spans="1:9" x14ac:dyDescent="0.25">
      <c r="A114" s="92" t="s">
        <v>52</v>
      </c>
      <c r="B114" s="76">
        <v>0</v>
      </c>
      <c r="C114" s="134">
        <v>0</v>
      </c>
      <c r="D114" s="72">
        <v>1000</v>
      </c>
      <c r="E114" s="72">
        <v>1000</v>
      </c>
      <c r="F114" s="93">
        <v>1000</v>
      </c>
      <c r="G114" s="67"/>
      <c r="H114" s="81"/>
      <c r="I114" s="81"/>
    </row>
    <row r="115" spans="1:9" x14ac:dyDescent="0.25">
      <c r="A115" s="92" t="s">
        <v>53</v>
      </c>
      <c r="B115" s="76">
        <v>0</v>
      </c>
      <c r="C115" s="134">
        <v>0</v>
      </c>
      <c r="D115" s="72">
        <v>1000</v>
      </c>
      <c r="E115" s="72">
        <v>1000</v>
      </c>
      <c r="F115" s="93">
        <v>1000</v>
      </c>
      <c r="G115" s="82"/>
      <c r="H115" s="82"/>
      <c r="I115" s="82"/>
    </row>
    <row r="116" spans="1:9" ht="23.25" x14ac:dyDescent="0.25">
      <c r="A116" s="148" t="s">
        <v>79</v>
      </c>
      <c r="B116" s="155">
        <v>0</v>
      </c>
      <c r="C116" s="149">
        <v>1000</v>
      </c>
      <c r="D116" s="149">
        <v>1000</v>
      </c>
      <c r="E116" s="152">
        <v>1000</v>
      </c>
      <c r="F116" s="151">
        <v>1000</v>
      </c>
      <c r="G116" s="67"/>
      <c r="H116" s="81"/>
      <c r="I116" s="81"/>
    </row>
    <row r="117" spans="1:9" x14ac:dyDescent="0.25">
      <c r="A117" s="92" t="s">
        <v>59</v>
      </c>
      <c r="B117" s="76">
        <v>0</v>
      </c>
      <c r="C117" s="134">
        <v>1000</v>
      </c>
      <c r="D117" s="72">
        <v>1000</v>
      </c>
      <c r="E117" s="72">
        <v>1000</v>
      </c>
      <c r="F117" s="93">
        <v>1000</v>
      </c>
      <c r="G117" s="83"/>
      <c r="H117" s="83"/>
      <c r="I117" s="83"/>
    </row>
    <row r="118" spans="1:9" ht="12.75" customHeight="1" x14ac:dyDescent="0.25">
      <c r="A118" s="98" t="s">
        <v>61</v>
      </c>
      <c r="B118" s="100">
        <v>0</v>
      </c>
      <c r="C118" s="139">
        <v>1000</v>
      </c>
      <c r="D118" s="99">
        <v>1000</v>
      </c>
      <c r="E118" s="99">
        <v>1000</v>
      </c>
      <c r="F118" s="101">
        <v>1000</v>
      </c>
      <c r="G118" s="67"/>
      <c r="H118" s="68"/>
      <c r="I118" s="68"/>
    </row>
    <row r="121" spans="1:9" x14ac:dyDescent="0.25">
      <c r="C121" s="140"/>
    </row>
    <row r="154" spans="1:3" ht="15.75" x14ac:dyDescent="0.25">
      <c r="A154" s="66"/>
      <c r="B154" s="66"/>
      <c r="C154" s="141"/>
    </row>
    <row r="155" spans="1:3" ht="18" x14ac:dyDescent="0.25">
      <c r="A155" s="28"/>
      <c r="B155" s="6"/>
      <c r="C155" s="142"/>
    </row>
    <row r="156" spans="1:3" ht="18" x14ac:dyDescent="0.25">
      <c r="A156" s="28"/>
      <c r="B156" s="6"/>
      <c r="C156" s="142"/>
    </row>
    <row r="235" spans="10:10" x14ac:dyDescent="0.25">
      <c r="J235" s="64"/>
    </row>
  </sheetData>
  <mergeCells count="5">
    <mergeCell ref="A50:I50"/>
    <mergeCell ref="A1:J1"/>
    <mergeCell ref="A7:I7"/>
    <mergeCell ref="A3:I3"/>
    <mergeCell ref="A5:I5"/>
  </mergeCells>
  <pageMargins left="0.25" right="0.25" top="0.75" bottom="0.75" header="0.3" footer="0.3"/>
  <pageSetup paperSize="9" scale="74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J33"/>
  <sheetViews>
    <sheetView workbookViewId="0">
      <selection activeCell="D11" sqref="D11"/>
    </sheetView>
  </sheetViews>
  <sheetFormatPr defaultRowHeight="15" x14ac:dyDescent="0.25"/>
  <cols>
    <col min="1" max="1" width="37.7109375" customWidth="1"/>
    <col min="2" max="2" width="25.28515625" customWidth="1"/>
    <col min="3" max="3" width="25.28515625" style="168" customWidth="1"/>
    <col min="4" max="6" width="25.28515625" customWidth="1"/>
  </cols>
  <sheetData>
    <row r="1" spans="1:10" ht="42" customHeight="1" x14ac:dyDescent="0.25">
      <c r="A1" s="209" t="s">
        <v>83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8" customHeight="1" x14ac:dyDescent="0.25">
      <c r="A2" s="5"/>
      <c r="B2" s="5"/>
      <c r="C2" s="197"/>
      <c r="D2" s="5"/>
      <c r="E2" s="5"/>
      <c r="F2" s="5"/>
    </row>
    <row r="3" spans="1:10" ht="15.75" x14ac:dyDescent="0.25">
      <c r="A3" s="210" t="s">
        <v>24</v>
      </c>
      <c r="B3" s="210"/>
      <c r="C3" s="210"/>
      <c r="D3" s="210"/>
      <c r="E3" s="211"/>
      <c r="F3" s="211"/>
    </row>
    <row r="4" spans="1:10" ht="18" x14ac:dyDescent="0.25">
      <c r="A4" s="5"/>
      <c r="B4" s="5"/>
      <c r="C4" s="197"/>
      <c r="D4" s="5"/>
      <c r="E4" s="6"/>
      <c r="F4" s="6"/>
    </row>
    <row r="5" spans="1:10" ht="18" customHeight="1" x14ac:dyDescent="0.25">
      <c r="A5" s="210" t="s">
        <v>11</v>
      </c>
      <c r="B5" s="218"/>
      <c r="C5" s="218"/>
      <c r="D5" s="218"/>
      <c r="E5" s="218"/>
      <c r="F5" s="218"/>
    </row>
    <row r="6" spans="1:10" ht="18" x14ac:dyDescent="0.25">
      <c r="A6" s="5"/>
      <c r="B6" s="5"/>
      <c r="C6" s="197"/>
      <c r="D6" s="5"/>
      <c r="E6" s="6"/>
      <c r="F6" s="6"/>
    </row>
    <row r="7" spans="1:10" ht="15.75" x14ac:dyDescent="0.25">
      <c r="A7" s="210" t="s">
        <v>17</v>
      </c>
      <c r="B7" s="227"/>
      <c r="C7" s="227"/>
      <c r="D7" s="227"/>
      <c r="E7" s="227"/>
      <c r="F7" s="227"/>
    </row>
    <row r="8" spans="1:10" ht="18" x14ac:dyDescent="0.25">
      <c r="A8" s="5"/>
      <c r="B8" s="5"/>
      <c r="C8" s="197"/>
      <c r="D8" s="5"/>
      <c r="E8" s="6"/>
      <c r="F8" s="6"/>
    </row>
    <row r="9" spans="1:10" ht="25.5" x14ac:dyDescent="0.25">
      <c r="A9" s="25" t="s">
        <v>18</v>
      </c>
      <c r="B9" s="166" t="s">
        <v>34</v>
      </c>
      <c r="C9" s="198" t="s">
        <v>35</v>
      </c>
      <c r="D9" s="24" t="s">
        <v>36</v>
      </c>
      <c r="E9" s="25" t="s">
        <v>10</v>
      </c>
      <c r="F9" s="25" t="s">
        <v>37</v>
      </c>
    </row>
    <row r="10" spans="1:10" ht="15.75" customHeight="1" x14ac:dyDescent="0.25">
      <c r="A10" s="13" t="s">
        <v>19</v>
      </c>
      <c r="B10" s="167">
        <v>1568205.97</v>
      </c>
      <c r="C10" s="103">
        <v>4301963.5</v>
      </c>
      <c r="D10" s="102">
        <f>D11</f>
        <v>5119429</v>
      </c>
      <c r="E10" s="103">
        <v>1686560</v>
      </c>
      <c r="F10" s="103">
        <f>F11</f>
        <v>1676560</v>
      </c>
    </row>
    <row r="11" spans="1:10" ht="15.75" customHeight="1" x14ac:dyDescent="0.25">
      <c r="A11" s="13" t="s">
        <v>38</v>
      </c>
      <c r="B11" s="167">
        <f>B12+B13</f>
        <v>1568205.97</v>
      </c>
      <c r="C11" s="103">
        <f>C12+C13</f>
        <v>4301963.5</v>
      </c>
      <c r="D11" s="102">
        <f>D12+D13</f>
        <v>5119429</v>
      </c>
      <c r="E11" s="103">
        <f>E12+E13</f>
        <v>1686560</v>
      </c>
      <c r="F11" s="103">
        <f>F12+F13</f>
        <v>1676560</v>
      </c>
    </row>
    <row r="12" spans="1:10" x14ac:dyDescent="0.25">
      <c r="A12" s="47" t="s">
        <v>84</v>
      </c>
      <c r="B12" s="167">
        <v>1199232.81</v>
      </c>
      <c r="C12" s="103">
        <v>1386140</v>
      </c>
      <c r="D12" s="102">
        <v>2068554</v>
      </c>
      <c r="E12" s="103">
        <v>1543840</v>
      </c>
      <c r="F12" s="103">
        <v>1543840</v>
      </c>
    </row>
    <row r="13" spans="1:10" x14ac:dyDescent="0.25">
      <c r="A13" s="20" t="s">
        <v>85</v>
      </c>
      <c r="B13" s="167">
        <v>368973.16</v>
      </c>
      <c r="C13" s="103">
        <v>2915823.5</v>
      </c>
      <c r="D13" s="102">
        <v>3050875</v>
      </c>
      <c r="E13" s="103">
        <v>142720</v>
      </c>
      <c r="F13" s="104">
        <v>132720</v>
      </c>
    </row>
    <row r="14" spans="1:10" x14ac:dyDescent="0.25">
      <c r="C14" s="169"/>
    </row>
    <row r="15" spans="1:10" x14ac:dyDescent="0.25">
      <c r="C15" s="169"/>
    </row>
    <row r="16" spans="1:10" x14ac:dyDescent="0.25">
      <c r="C16" s="169"/>
    </row>
    <row r="17" spans="3:3" x14ac:dyDescent="0.25">
      <c r="C17" s="169"/>
    </row>
    <row r="18" spans="3:3" x14ac:dyDescent="0.25">
      <c r="C18" s="169"/>
    </row>
    <row r="19" spans="3:3" x14ac:dyDescent="0.25">
      <c r="C19" s="169"/>
    </row>
    <row r="20" spans="3:3" x14ac:dyDescent="0.25">
      <c r="C20" s="169"/>
    </row>
    <row r="21" spans="3:3" x14ac:dyDescent="0.25">
      <c r="C21" s="169"/>
    </row>
    <row r="22" spans="3:3" x14ac:dyDescent="0.25">
      <c r="C22" s="169"/>
    </row>
    <row r="23" spans="3:3" x14ac:dyDescent="0.25">
      <c r="C23" s="169"/>
    </row>
    <row r="24" spans="3:3" x14ac:dyDescent="0.25">
      <c r="C24" s="169"/>
    </row>
    <row r="25" spans="3:3" x14ac:dyDescent="0.25">
      <c r="C25" s="169"/>
    </row>
    <row r="26" spans="3:3" x14ac:dyDescent="0.25">
      <c r="C26" s="169"/>
    </row>
    <row r="27" spans="3:3" x14ac:dyDescent="0.25">
      <c r="C27" s="169"/>
    </row>
    <row r="28" spans="3:3" x14ac:dyDescent="0.25">
      <c r="C28" s="169"/>
    </row>
    <row r="29" spans="3:3" x14ac:dyDescent="0.25">
      <c r="C29" s="169"/>
    </row>
    <row r="30" spans="3:3" x14ac:dyDescent="0.25">
      <c r="C30" s="169"/>
    </row>
    <row r="31" spans="3:3" x14ac:dyDescent="0.25">
      <c r="C31" s="169"/>
    </row>
    <row r="32" spans="3:3" x14ac:dyDescent="0.25">
      <c r="C32" s="169"/>
    </row>
    <row r="33" spans="3:3" x14ac:dyDescent="0.25">
      <c r="C33" s="169"/>
    </row>
  </sheetData>
  <mergeCells count="4">
    <mergeCell ref="A3:F3"/>
    <mergeCell ref="A5:F5"/>
    <mergeCell ref="A7:F7"/>
    <mergeCell ref="A1:J1"/>
  </mergeCells>
  <pageMargins left="0.7" right="0.7" top="0.75" bottom="0.75" header="0.3" footer="0.3"/>
  <pageSetup paperSize="9" scale="6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14"/>
  <sheetViews>
    <sheetView workbookViewId="0">
      <selection activeCell="J11" sqref="J11"/>
    </sheetView>
  </sheetViews>
  <sheetFormatPr defaultRowHeight="15" x14ac:dyDescent="0.25"/>
  <cols>
    <col min="1" max="1" width="7.42578125" bestFit="1" customWidth="1"/>
    <col min="2" max="2" width="8.42578125" bestFit="1" customWidth="1"/>
    <col min="3" max="3" width="5.42578125" bestFit="1" customWidth="1"/>
    <col min="4" max="9" width="25.28515625" customWidth="1"/>
  </cols>
  <sheetData>
    <row r="1" spans="1:10" ht="42" customHeight="1" x14ac:dyDescent="0.25">
      <c r="A1" s="209" t="s">
        <v>33</v>
      </c>
      <c r="B1" s="209"/>
      <c r="C1" s="209"/>
      <c r="D1" s="209"/>
      <c r="E1" s="209"/>
      <c r="F1" s="209"/>
      <c r="G1" s="209"/>
      <c r="H1" s="209"/>
      <c r="I1" s="209"/>
      <c r="J1" s="209"/>
    </row>
    <row r="2" spans="1:10" ht="18" customHeight="1" x14ac:dyDescent="0.25">
      <c r="A2" s="5"/>
      <c r="B2" s="5"/>
      <c r="C2" s="5"/>
      <c r="D2" s="5"/>
      <c r="E2" s="5"/>
      <c r="F2" s="5"/>
      <c r="G2" s="5"/>
      <c r="H2" s="5"/>
      <c r="I2" s="5"/>
    </row>
    <row r="3" spans="1:10" ht="15.75" x14ac:dyDescent="0.25">
      <c r="A3" s="210" t="s">
        <v>24</v>
      </c>
      <c r="B3" s="210"/>
      <c r="C3" s="210"/>
      <c r="D3" s="210"/>
      <c r="E3" s="210"/>
      <c r="F3" s="210"/>
      <c r="G3" s="210"/>
      <c r="H3" s="211"/>
      <c r="I3" s="211"/>
    </row>
    <row r="4" spans="1:10" ht="18" x14ac:dyDescent="0.25">
      <c r="A4" s="5"/>
      <c r="B4" s="5"/>
      <c r="C4" s="5"/>
      <c r="D4" s="5"/>
      <c r="E4" s="5"/>
      <c r="F4" s="5"/>
      <c r="G4" s="5"/>
      <c r="H4" s="6"/>
      <c r="I4" s="6"/>
    </row>
    <row r="5" spans="1:10" ht="18" customHeight="1" x14ac:dyDescent="0.25">
      <c r="A5" s="210" t="s">
        <v>20</v>
      </c>
      <c r="B5" s="218"/>
      <c r="C5" s="218"/>
      <c r="D5" s="218"/>
      <c r="E5" s="218"/>
      <c r="F5" s="218"/>
      <c r="G5" s="218"/>
      <c r="H5" s="218"/>
      <c r="I5" s="218"/>
    </row>
    <row r="6" spans="1:10" ht="18" x14ac:dyDescent="0.25">
      <c r="A6" s="5"/>
      <c r="B6" s="5"/>
      <c r="C6" s="5"/>
      <c r="D6" s="5"/>
      <c r="E6" s="5"/>
      <c r="F6" s="5"/>
      <c r="G6" s="5"/>
      <c r="H6" s="6"/>
      <c r="I6" s="6"/>
    </row>
    <row r="7" spans="1:10" ht="25.5" x14ac:dyDescent="0.25">
      <c r="A7" s="25" t="s">
        <v>12</v>
      </c>
      <c r="B7" s="24" t="s">
        <v>13</v>
      </c>
      <c r="C7" s="24" t="s">
        <v>14</v>
      </c>
      <c r="D7" s="24" t="s">
        <v>32</v>
      </c>
      <c r="E7" s="24" t="s">
        <v>34</v>
      </c>
      <c r="F7" s="25" t="s">
        <v>35</v>
      </c>
      <c r="G7" s="25" t="s">
        <v>36</v>
      </c>
      <c r="H7" s="25" t="s">
        <v>10</v>
      </c>
      <c r="I7" s="25" t="s">
        <v>37</v>
      </c>
    </row>
    <row r="8" spans="1:10" ht="25.5" x14ac:dyDescent="0.25">
      <c r="A8" s="13">
        <v>8</v>
      </c>
      <c r="B8" s="13"/>
      <c r="C8" s="13"/>
      <c r="D8" s="13" t="s">
        <v>21</v>
      </c>
      <c r="E8" s="10">
        <v>0</v>
      </c>
      <c r="F8" s="11">
        <v>0</v>
      </c>
      <c r="G8" s="11">
        <v>0</v>
      </c>
      <c r="H8" s="11">
        <v>0</v>
      </c>
      <c r="I8" s="11">
        <v>0</v>
      </c>
    </row>
    <row r="9" spans="1:10" x14ac:dyDescent="0.25">
      <c r="A9" s="13"/>
      <c r="B9" s="18">
        <v>84</v>
      </c>
      <c r="C9" s="18"/>
      <c r="D9" s="18" t="s">
        <v>25</v>
      </c>
      <c r="E9" s="10"/>
      <c r="F9" s="11"/>
      <c r="G9" s="11"/>
      <c r="H9" s="11"/>
      <c r="I9" s="11"/>
    </row>
    <row r="10" spans="1:10" ht="25.5" x14ac:dyDescent="0.25">
      <c r="A10" s="14"/>
      <c r="B10" s="14"/>
      <c r="C10" s="15">
        <v>81</v>
      </c>
      <c r="D10" s="19" t="s">
        <v>26</v>
      </c>
      <c r="E10" s="10"/>
      <c r="F10" s="11"/>
      <c r="G10" s="11"/>
      <c r="H10" s="11"/>
      <c r="I10" s="11"/>
    </row>
    <row r="11" spans="1:10" ht="25.5" x14ac:dyDescent="0.25">
      <c r="A11" s="16">
        <v>5</v>
      </c>
      <c r="B11" s="17"/>
      <c r="C11" s="17"/>
      <c r="D11" s="45" t="s">
        <v>22</v>
      </c>
      <c r="E11" s="10">
        <v>0</v>
      </c>
      <c r="F11" s="11">
        <v>0</v>
      </c>
      <c r="G11" s="11">
        <v>0</v>
      </c>
      <c r="H11" s="11">
        <v>0</v>
      </c>
      <c r="I11" s="11">
        <v>0</v>
      </c>
    </row>
    <row r="12" spans="1:10" ht="25.5" x14ac:dyDescent="0.25">
      <c r="A12" s="18"/>
      <c r="B12" s="18">
        <v>54</v>
      </c>
      <c r="C12" s="18"/>
      <c r="D12" s="46" t="s">
        <v>27</v>
      </c>
      <c r="E12" s="10"/>
      <c r="F12" s="11"/>
      <c r="G12" s="11"/>
      <c r="H12" s="11"/>
      <c r="I12" s="12"/>
    </row>
    <row r="13" spans="1:10" x14ac:dyDescent="0.25">
      <c r="A13" s="18"/>
      <c r="B13" s="18"/>
      <c r="C13" s="15">
        <v>11</v>
      </c>
      <c r="D13" s="15" t="s">
        <v>15</v>
      </c>
      <c r="E13" s="10"/>
      <c r="F13" s="11"/>
      <c r="G13" s="11"/>
      <c r="H13" s="11"/>
      <c r="I13" s="12"/>
    </row>
    <row r="14" spans="1:10" x14ac:dyDescent="0.25">
      <c r="A14" s="18"/>
      <c r="B14" s="18"/>
      <c r="C14" s="15">
        <v>31</v>
      </c>
      <c r="D14" s="15" t="s">
        <v>28</v>
      </c>
      <c r="E14" s="10"/>
      <c r="F14" s="11"/>
      <c r="G14" s="11"/>
      <c r="H14" s="11"/>
      <c r="I14" s="12"/>
    </row>
  </sheetData>
  <mergeCells count="3">
    <mergeCell ref="A3:I3"/>
    <mergeCell ref="A5:I5"/>
    <mergeCell ref="A1:J1"/>
  </mergeCells>
  <pageMargins left="0.7" right="0.7" top="0.75" bottom="0.75" header="0.3" footer="0.3"/>
  <pageSetup paperSize="9" scale="7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J135"/>
  <sheetViews>
    <sheetView zoomScale="90" zoomScaleNormal="90" workbookViewId="0">
      <selection activeCell="D9" sqref="D9"/>
    </sheetView>
  </sheetViews>
  <sheetFormatPr defaultRowHeight="15" x14ac:dyDescent="0.25"/>
  <cols>
    <col min="1" max="1" width="90.5703125" style="105" customWidth="1"/>
    <col min="2" max="2" width="31.28515625" customWidth="1"/>
    <col min="3" max="3" width="30.7109375" style="143" customWidth="1"/>
    <col min="4" max="4" width="30" customWidth="1"/>
    <col min="5" max="9" width="25.28515625" customWidth="1"/>
  </cols>
  <sheetData>
    <row r="1" spans="1:10" ht="42" customHeight="1" x14ac:dyDescent="0.25">
      <c r="A1" s="210" t="s">
        <v>83</v>
      </c>
      <c r="B1" s="210"/>
      <c r="C1" s="210"/>
      <c r="D1" s="210"/>
      <c r="E1" s="210"/>
      <c r="F1" s="210"/>
      <c r="G1" s="126"/>
      <c r="H1" s="126"/>
      <c r="I1" s="126"/>
      <c r="J1" s="126"/>
    </row>
    <row r="2" spans="1:10" x14ac:dyDescent="0.25">
      <c r="A2" s="111"/>
      <c r="B2" s="110"/>
      <c r="C2" s="133"/>
      <c r="D2" s="110"/>
      <c r="E2" s="110"/>
      <c r="F2" s="110"/>
      <c r="G2" s="110"/>
      <c r="H2" s="6"/>
      <c r="I2" s="6"/>
      <c r="J2" s="85"/>
    </row>
    <row r="3" spans="1:10" ht="18" customHeight="1" x14ac:dyDescent="0.25">
      <c r="A3" s="228" t="s">
        <v>23</v>
      </c>
      <c r="B3" s="229"/>
      <c r="C3" s="229"/>
      <c r="D3" s="229"/>
      <c r="E3" s="229"/>
      <c r="F3" s="229"/>
      <c r="G3" s="112"/>
      <c r="H3" s="112"/>
      <c r="I3" s="112"/>
      <c r="J3" s="85"/>
    </row>
    <row r="4" spans="1:10" x14ac:dyDescent="0.25">
      <c r="A4" s="113"/>
      <c r="B4" s="85"/>
      <c r="C4" s="172"/>
      <c r="D4" s="85"/>
      <c r="E4" s="85"/>
      <c r="F4" s="85"/>
      <c r="G4" s="85"/>
      <c r="H4" s="85"/>
      <c r="I4" s="85"/>
      <c r="J4" s="85"/>
    </row>
    <row r="5" spans="1:10" ht="15.75" thickBot="1" x14ac:dyDescent="0.3">
      <c r="A5" s="114" t="s">
        <v>32</v>
      </c>
      <c r="B5" s="115" t="s">
        <v>119</v>
      </c>
      <c r="C5" s="173" t="s">
        <v>35</v>
      </c>
      <c r="D5" s="115" t="s">
        <v>42</v>
      </c>
      <c r="E5" s="115" t="s">
        <v>43</v>
      </c>
      <c r="F5" s="116" t="s">
        <v>44</v>
      </c>
      <c r="G5" s="85"/>
      <c r="H5" s="85"/>
      <c r="I5" s="85"/>
      <c r="J5" s="85"/>
    </row>
    <row r="6" spans="1:10" ht="29.25" customHeight="1" x14ac:dyDescent="0.25">
      <c r="A6" s="127" t="s">
        <v>68</v>
      </c>
      <c r="B6" s="128">
        <f>B8</f>
        <v>1568205.9700000002</v>
      </c>
      <c r="C6" s="182">
        <f>C9+C28+C38+C76+C90+C95+C118</f>
        <v>4301963.5</v>
      </c>
      <c r="D6" s="128">
        <f>D7</f>
        <v>5119429</v>
      </c>
      <c r="E6" s="128">
        <v>1686560</v>
      </c>
      <c r="F6" s="129">
        <v>1676560</v>
      </c>
      <c r="G6" s="85"/>
      <c r="H6" s="85"/>
      <c r="I6" s="85"/>
      <c r="J6" s="85"/>
    </row>
    <row r="7" spans="1:10" x14ac:dyDescent="0.25">
      <c r="A7" s="183" t="s">
        <v>99</v>
      </c>
      <c r="B7" s="184">
        <f>B8</f>
        <v>1568205.9700000002</v>
      </c>
      <c r="C7" s="184">
        <f>C6</f>
        <v>4301963.5</v>
      </c>
      <c r="D7" s="184">
        <f>D8</f>
        <v>5119429</v>
      </c>
      <c r="E7" s="184">
        <v>1686560</v>
      </c>
      <c r="F7" s="185">
        <v>1676560</v>
      </c>
      <c r="G7" s="85"/>
      <c r="H7" s="85"/>
      <c r="I7" s="85"/>
      <c r="J7" s="85"/>
    </row>
    <row r="8" spans="1:10" x14ac:dyDescent="0.25">
      <c r="A8" s="183" t="s">
        <v>100</v>
      </c>
      <c r="B8" s="184">
        <f>B9+B28+B38+B76+B90+B95+B118</f>
        <v>1568205.9700000002</v>
      </c>
      <c r="C8" s="184">
        <f>C7</f>
        <v>4301963.5</v>
      </c>
      <c r="D8" s="184">
        <f>D9+D28+D38+D76+D90+D95+D118</f>
        <v>5119429</v>
      </c>
      <c r="E8" s="184">
        <v>1686560</v>
      </c>
      <c r="F8" s="185">
        <v>1676560</v>
      </c>
      <c r="G8" s="85"/>
      <c r="H8" s="85"/>
      <c r="I8" s="85"/>
      <c r="J8" s="85"/>
    </row>
    <row r="9" spans="1:10" x14ac:dyDescent="0.25">
      <c r="A9" s="178" t="s">
        <v>101</v>
      </c>
      <c r="B9" s="170">
        <f>B10+B15+B19+B23</f>
        <v>255793.85</v>
      </c>
      <c r="C9" s="170">
        <f>C10+C15+C19</f>
        <v>172640</v>
      </c>
      <c r="D9" s="170">
        <v>176840</v>
      </c>
      <c r="E9" s="170">
        <v>176840</v>
      </c>
      <c r="F9" s="179">
        <v>176840</v>
      </c>
      <c r="G9" s="85"/>
      <c r="H9" s="85"/>
      <c r="I9" s="85"/>
      <c r="J9" s="85"/>
    </row>
    <row r="10" spans="1:10" x14ac:dyDescent="0.25">
      <c r="A10" s="119" t="s">
        <v>86</v>
      </c>
      <c r="B10" s="109">
        <f>B11</f>
        <v>24065.34</v>
      </c>
      <c r="C10" s="109">
        <f>C11</f>
        <v>32640</v>
      </c>
      <c r="D10" s="109">
        <v>33840</v>
      </c>
      <c r="E10" s="109">
        <v>33840</v>
      </c>
      <c r="F10" s="120">
        <v>33840</v>
      </c>
      <c r="G10" s="85"/>
      <c r="H10" s="85"/>
      <c r="I10" s="85"/>
      <c r="J10" s="85"/>
    </row>
    <row r="11" spans="1:10" x14ac:dyDescent="0.25">
      <c r="A11" s="191" t="s">
        <v>72</v>
      </c>
      <c r="B11" s="190">
        <f>B12</f>
        <v>24065.34</v>
      </c>
      <c r="C11" s="190">
        <f>C12</f>
        <v>32640</v>
      </c>
      <c r="D11" s="190">
        <v>33840</v>
      </c>
      <c r="E11" s="190">
        <v>33840</v>
      </c>
      <c r="F11" s="192">
        <v>33840</v>
      </c>
      <c r="G11" s="85"/>
      <c r="H11" s="85"/>
      <c r="I11" s="85"/>
      <c r="J11" s="85"/>
    </row>
    <row r="12" spans="1:10" x14ac:dyDescent="0.25">
      <c r="A12" s="117" t="s">
        <v>59</v>
      </c>
      <c r="B12" s="106">
        <f>B13+B14</f>
        <v>24065.34</v>
      </c>
      <c r="C12" s="174">
        <f>C13+C14</f>
        <v>32640</v>
      </c>
      <c r="D12" s="106">
        <v>33840</v>
      </c>
      <c r="E12" s="106">
        <v>33840</v>
      </c>
      <c r="F12" s="118">
        <v>33840</v>
      </c>
      <c r="G12" s="85"/>
      <c r="H12" s="85"/>
      <c r="I12" s="85"/>
      <c r="J12" s="85"/>
    </row>
    <row r="13" spans="1:10" x14ac:dyDescent="0.25">
      <c r="A13" s="117" t="s">
        <v>61</v>
      </c>
      <c r="B13" s="106">
        <v>23401.75</v>
      </c>
      <c r="C13" s="174">
        <v>31498.73</v>
      </c>
      <c r="D13" s="106">
        <v>32840</v>
      </c>
      <c r="E13" s="106">
        <v>32840</v>
      </c>
      <c r="F13" s="118">
        <v>32840</v>
      </c>
      <c r="G13" s="85"/>
      <c r="H13" s="85"/>
      <c r="I13" s="85"/>
      <c r="J13" s="85"/>
    </row>
    <row r="14" spans="1:10" x14ac:dyDescent="0.25">
      <c r="A14" s="117" t="s">
        <v>62</v>
      </c>
      <c r="B14" s="107">
        <v>663.59</v>
      </c>
      <c r="C14" s="174">
        <v>1141.27</v>
      </c>
      <c r="D14" s="106">
        <v>1000</v>
      </c>
      <c r="E14" s="106">
        <v>1000</v>
      </c>
      <c r="F14" s="118">
        <v>1000</v>
      </c>
      <c r="G14" s="85"/>
      <c r="H14" s="85"/>
      <c r="I14" s="85"/>
      <c r="J14" s="85"/>
    </row>
    <row r="15" spans="1:10" x14ac:dyDescent="0.25">
      <c r="A15" s="119" t="s">
        <v>87</v>
      </c>
      <c r="B15" s="109">
        <f>B16</f>
        <v>129404.74</v>
      </c>
      <c r="C15" s="109">
        <f>C16</f>
        <v>135000</v>
      </c>
      <c r="D15" s="109">
        <v>140000</v>
      </c>
      <c r="E15" s="109">
        <v>140000</v>
      </c>
      <c r="F15" s="120">
        <v>140000</v>
      </c>
      <c r="G15" s="85"/>
      <c r="H15" s="85"/>
      <c r="I15" s="85"/>
      <c r="J15" s="85"/>
    </row>
    <row r="16" spans="1:10" x14ac:dyDescent="0.25">
      <c r="A16" s="191" t="s">
        <v>72</v>
      </c>
      <c r="B16" s="190">
        <f>B17</f>
        <v>129404.74</v>
      </c>
      <c r="C16" s="190">
        <f>C17</f>
        <v>135000</v>
      </c>
      <c r="D16" s="190">
        <v>140000</v>
      </c>
      <c r="E16" s="190">
        <v>140000</v>
      </c>
      <c r="F16" s="192">
        <v>140000</v>
      </c>
      <c r="G16" s="85"/>
      <c r="H16" s="85"/>
      <c r="I16" s="85"/>
      <c r="J16" s="85"/>
    </row>
    <row r="17" spans="1:10" x14ac:dyDescent="0.25">
      <c r="A17" s="117" t="s">
        <v>59</v>
      </c>
      <c r="B17" s="106">
        <f>B18</f>
        <v>129404.74</v>
      </c>
      <c r="C17" s="174">
        <v>135000</v>
      </c>
      <c r="D17" s="106">
        <v>140000</v>
      </c>
      <c r="E17" s="106">
        <v>140000</v>
      </c>
      <c r="F17" s="118">
        <v>140000</v>
      </c>
      <c r="G17" s="85"/>
      <c r="H17" s="85"/>
      <c r="I17" s="85"/>
      <c r="J17" s="85"/>
    </row>
    <row r="18" spans="1:10" x14ac:dyDescent="0.25">
      <c r="A18" s="117" t="s">
        <v>61</v>
      </c>
      <c r="B18" s="106">
        <v>129404.74</v>
      </c>
      <c r="C18" s="175">
        <f>C17</f>
        <v>135000</v>
      </c>
      <c r="D18" s="106">
        <v>140000</v>
      </c>
      <c r="E18" s="106">
        <v>140000</v>
      </c>
      <c r="F18" s="118">
        <v>140000</v>
      </c>
      <c r="G18" s="85"/>
      <c r="H18" s="85"/>
      <c r="I18" s="85"/>
      <c r="J18" s="85"/>
    </row>
    <row r="19" spans="1:10" x14ac:dyDescent="0.25">
      <c r="A19" s="119" t="s">
        <v>88</v>
      </c>
      <c r="B19" s="109">
        <v>2912.43</v>
      </c>
      <c r="C19" s="186">
        <f>C21</f>
        <v>5000</v>
      </c>
      <c r="D19" s="109">
        <v>3000</v>
      </c>
      <c r="E19" s="109">
        <v>3000</v>
      </c>
      <c r="F19" s="120">
        <v>3000</v>
      </c>
      <c r="G19" s="85"/>
      <c r="H19" s="85"/>
      <c r="I19" s="85"/>
      <c r="J19" s="85"/>
    </row>
    <row r="20" spans="1:10" x14ac:dyDescent="0.25">
      <c r="A20" s="191" t="s">
        <v>72</v>
      </c>
      <c r="B20" s="193" t="s">
        <v>110</v>
      </c>
      <c r="C20" s="194">
        <f>C21</f>
        <v>5000</v>
      </c>
      <c r="D20" s="190">
        <v>3000</v>
      </c>
      <c r="E20" s="190">
        <v>3000</v>
      </c>
      <c r="F20" s="192">
        <v>3000</v>
      </c>
      <c r="G20" s="85"/>
      <c r="H20" s="85"/>
      <c r="I20" s="85"/>
      <c r="J20" s="85"/>
    </row>
    <row r="21" spans="1:10" x14ac:dyDescent="0.25">
      <c r="A21" s="117" t="s">
        <v>59</v>
      </c>
      <c r="B21" s="107" t="s">
        <v>110</v>
      </c>
      <c r="C21" s="175">
        <f>C22</f>
        <v>5000</v>
      </c>
      <c r="D21" s="106">
        <v>3000</v>
      </c>
      <c r="E21" s="106">
        <v>3000</v>
      </c>
      <c r="F21" s="118">
        <v>3000</v>
      </c>
      <c r="G21" s="85"/>
      <c r="H21" s="85"/>
      <c r="I21" s="85"/>
      <c r="J21" s="85"/>
    </row>
    <row r="22" spans="1:10" x14ac:dyDescent="0.25">
      <c r="A22" s="117" t="s">
        <v>61</v>
      </c>
      <c r="B22" s="107" t="s">
        <v>110</v>
      </c>
      <c r="C22" s="175">
        <v>5000</v>
      </c>
      <c r="D22" s="106">
        <v>3000</v>
      </c>
      <c r="E22" s="106">
        <v>3000</v>
      </c>
      <c r="F22" s="118">
        <v>3000</v>
      </c>
      <c r="G22" s="85"/>
      <c r="H22" s="85"/>
      <c r="I22" s="85"/>
      <c r="J22" s="85"/>
    </row>
    <row r="23" spans="1:10" x14ac:dyDescent="0.25">
      <c r="A23" s="119" t="s">
        <v>111</v>
      </c>
      <c r="B23" s="109">
        <f>B24</f>
        <v>99411.34</v>
      </c>
      <c r="C23" s="187">
        <v>0</v>
      </c>
      <c r="D23" s="109"/>
      <c r="E23" s="109"/>
      <c r="F23" s="120"/>
      <c r="G23" s="85"/>
      <c r="H23" s="85"/>
      <c r="I23" s="85"/>
      <c r="J23" s="85"/>
    </row>
    <row r="24" spans="1:10" x14ac:dyDescent="0.25">
      <c r="A24" s="117" t="s">
        <v>112</v>
      </c>
      <c r="B24" s="106">
        <f>B25</f>
        <v>99411.34</v>
      </c>
      <c r="C24" s="176">
        <v>0</v>
      </c>
      <c r="D24" s="106"/>
      <c r="E24" s="106"/>
      <c r="F24" s="118"/>
      <c r="G24" s="85"/>
      <c r="H24" s="85"/>
      <c r="I24" s="85"/>
      <c r="J24" s="85"/>
    </row>
    <row r="25" spans="1:10" x14ac:dyDescent="0.25">
      <c r="A25" s="117" t="s">
        <v>63</v>
      </c>
      <c r="B25" s="106">
        <f>B27+B26</f>
        <v>99411.34</v>
      </c>
      <c r="C25" s="176">
        <v>0</v>
      </c>
      <c r="D25" s="106"/>
      <c r="E25" s="106"/>
      <c r="F25" s="118"/>
      <c r="G25" s="85"/>
      <c r="H25" s="85"/>
      <c r="I25" s="85"/>
      <c r="J25" s="85"/>
    </row>
    <row r="26" spans="1:10" x14ac:dyDescent="0.25">
      <c r="A26" s="117" t="s">
        <v>113</v>
      </c>
      <c r="B26" s="106">
        <v>13272.28</v>
      </c>
      <c r="C26" s="176">
        <v>0</v>
      </c>
      <c r="D26" s="106"/>
      <c r="E26" s="106"/>
      <c r="F26" s="118"/>
      <c r="G26" s="85"/>
      <c r="H26" s="85"/>
      <c r="I26" s="85"/>
      <c r="J26" s="85"/>
    </row>
    <row r="27" spans="1:10" x14ac:dyDescent="0.25">
      <c r="A27" s="117" t="s">
        <v>114</v>
      </c>
      <c r="B27" s="106">
        <v>86139.06</v>
      </c>
      <c r="C27" s="176">
        <v>0</v>
      </c>
      <c r="D27" s="106"/>
      <c r="E27" s="106"/>
      <c r="F27" s="118"/>
      <c r="G27" s="85"/>
      <c r="H27" s="85"/>
      <c r="I27" s="85"/>
      <c r="J27" s="85"/>
    </row>
    <row r="28" spans="1:10" x14ac:dyDescent="0.25">
      <c r="A28" s="178" t="s">
        <v>102</v>
      </c>
      <c r="B28" s="170">
        <f>B30</f>
        <v>93399.73</v>
      </c>
      <c r="C28" s="170">
        <f>C30</f>
        <v>145556.85</v>
      </c>
      <c r="D28" s="170">
        <v>140020</v>
      </c>
      <c r="E28" s="170">
        <v>120020</v>
      </c>
      <c r="F28" s="179">
        <v>110020</v>
      </c>
      <c r="G28" s="85"/>
      <c r="H28" s="85"/>
      <c r="I28" s="85"/>
      <c r="J28" s="85"/>
    </row>
    <row r="29" spans="1:10" x14ac:dyDescent="0.25">
      <c r="A29" s="119" t="s">
        <v>89</v>
      </c>
      <c r="B29" s="109">
        <f>B30</f>
        <v>93399.73</v>
      </c>
      <c r="C29" s="109">
        <f>C30</f>
        <v>145556.85</v>
      </c>
      <c r="D29" s="109">
        <v>140020</v>
      </c>
      <c r="E29" s="109">
        <v>120020</v>
      </c>
      <c r="F29" s="120">
        <v>110020</v>
      </c>
      <c r="G29" s="85"/>
      <c r="H29" s="85"/>
      <c r="I29" s="85"/>
      <c r="J29" s="85"/>
    </row>
    <row r="30" spans="1:10" x14ac:dyDescent="0.25">
      <c r="A30" s="191" t="s">
        <v>71</v>
      </c>
      <c r="B30" s="190">
        <f>B31+B35</f>
        <v>93399.73</v>
      </c>
      <c r="C30" s="190">
        <f>C31+C35</f>
        <v>145556.85</v>
      </c>
      <c r="D30" s="190">
        <v>140020</v>
      </c>
      <c r="E30" s="190">
        <v>120020</v>
      </c>
      <c r="F30" s="192">
        <v>110020</v>
      </c>
      <c r="G30" s="85"/>
      <c r="H30" s="85"/>
      <c r="I30" s="85"/>
      <c r="J30" s="85"/>
    </row>
    <row r="31" spans="1:10" x14ac:dyDescent="0.25">
      <c r="A31" s="117" t="s">
        <v>59</v>
      </c>
      <c r="B31" s="106">
        <f>B32+B33+B34</f>
        <v>91254.45</v>
      </c>
      <c r="C31" s="174">
        <f>C32+C33+C34</f>
        <v>129226.85</v>
      </c>
      <c r="D31" s="106">
        <v>119620</v>
      </c>
      <c r="E31" s="106">
        <v>104620</v>
      </c>
      <c r="F31" s="118">
        <v>94620</v>
      </c>
      <c r="G31" s="85"/>
      <c r="H31" s="85"/>
      <c r="I31" s="85"/>
      <c r="J31" s="85"/>
    </row>
    <row r="32" spans="1:10" x14ac:dyDescent="0.25">
      <c r="A32" s="117" t="s">
        <v>60</v>
      </c>
      <c r="B32" s="106">
        <v>14415.62</v>
      </c>
      <c r="C32" s="174">
        <v>23200</v>
      </c>
      <c r="D32" s="106">
        <v>22000</v>
      </c>
      <c r="E32" s="106">
        <v>22000</v>
      </c>
      <c r="F32" s="118">
        <v>22000</v>
      </c>
      <c r="G32" s="85"/>
      <c r="H32" s="85"/>
      <c r="I32" s="85"/>
      <c r="J32" s="85"/>
    </row>
    <row r="33" spans="1:10" x14ac:dyDescent="0.25">
      <c r="A33" s="117" t="s">
        <v>61</v>
      </c>
      <c r="B33" s="106">
        <v>75399.199999999997</v>
      </c>
      <c r="C33" s="174">
        <v>102526.85</v>
      </c>
      <c r="D33" s="106">
        <v>94120</v>
      </c>
      <c r="E33" s="106">
        <v>79120</v>
      </c>
      <c r="F33" s="118">
        <v>69120</v>
      </c>
      <c r="G33" s="85"/>
      <c r="H33" s="85"/>
      <c r="I33" s="85"/>
      <c r="J33" s="85"/>
    </row>
    <row r="34" spans="1:10" x14ac:dyDescent="0.25">
      <c r="A34" s="117" t="s">
        <v>62</v>
      </c>
      <c r="B34" s="106">
        <v>1439.63</v>
      </c>
      <c r="C34" s="174">
        <v>3500</v>
      </c>
      <c r="D34" s="106">
        <v>3500</v>
      </c>
      <c r="E34" s="106">
        <v>3500</v>
      </c>
      <c r="F34" s="118">
        <v>3500</v>
      </c>
      <c r="G34" s="85"/>
      <c r="H34" s="85"/>
      <c r="I34" s="85"/>
      <c r="J34" s="85"/>
    </row>
    <row r="35" spans="1:10" x14ac:dyDescent="0.25">
      <c r="A35" s="117" t="s">
        <v>63</v>
      </c>
      <c r="B35" s="106">
        <f>B36+B37</f>
        <v>2145.2800000000002</v>
      </c>
      <c r="C35" s="174">
        <f>C37</f>
        <v>16330</v>
      </c>
      <c r="D35" s="106">
        <v>20400</v>
      </c>
      <c r="E35" s="106">
        <v>15400</v>
      </c>
      <c r="F35" s="118">
        <v>15400</v>
      </c>
      <c r="G35" s="85"/>
      <c r="H35" s="85"/>
      <c r="I35" s="85"/>
      <c r="J35" s="85"/>
    </row>
    <row r="36" spans="1:10" x14ac:dyDescent="0.25">
      <c r="A36" s="117" t="s">
        <v>115</v>
      </c>
      <c r="B36" s="107">
        <v>300.12</v>
      </c>
      <c r="C36" s="175">
        <v>16330</v>
      </c>
      <c r="D36" s="106"/>
      <c r="E36" s="106"/>
      <c r="F36" s="118"/>
      <c r="G36" s="85"/>
      <c r="H36" s="85"/>
      <c r="I36" s="85"/>
      <c r="J36" s="85"/>
    </row>
    <row r="37" spans="1:10" x14ac:dyDescent="0.25">
      <c r="A37" s="117" t="s">
        <v>64</v>
      </c>
      <c r="B37" s="106">
        <v>1845.16</v>
      </c>
      <c r="C37" s="174">
        <v>16330</v>
      </c>
      <c r="D37" s="106">
        <v>20400</v>
      </c>
      <c r="E37" s="106">
        <v>15400</v>
      </c>
      <c r="F37" s="118">
        <v>15400</v>
      </c>
      <c r="G37" s="85"/>
      <c r="H37" s="85"/>
      <c r="I37" s="85"/>
      <c r="J37" s="85"/>
    </row>
    <row r="38" spans="1:10" x14ac:dyDescent="0.25">
      <c r="A38" s="178" t="s">
        <v>103</v>
      </c>
      <c r="B38" s="170">
        <f>B39+B43+B47+B53+B57+B66+B72</f>
        <v>8688.51</v>
      </c>
      <c r="C38" s="170">
        <f>C39+C43+C47+C53+C57+C72+C66</f>
        <v>45775</v>
      </c>
      <c r="D38" s="170">
        <v>47275</v>
      </c>
      <c r="E38" s="170">
        <v>22700</v>
      </c>
      <c r="F38" s="179">
        <v>22700</v>
      </c>
      <c r="G38" s="85"/>
      <c r="H38" s="85"/>
      <c r="I38" s="85"/>
      <c r="J38" s="85"/>
    </row>
    <row r="39" spans="1:10" x14ac:dyDescent="0.25">
      <c r="A39" s="119" t="s">
        <v>90</v>
      </c>
      <c r="B39" s="109">
        <f>B40</f>
        <v>3472.22</v>
      </c>
      <c r="C39" s="109">
        <f>C40</f>
        <v>3500</v>
      </c>
      <c r="D39" s="109">
        <v>3500</v>
      </c>
      <c r="E39" s="109">
        <v>3500</v>
      </c>
      <c r="F39" s="120">
        <v>3500</v>
      </c>
      <c r="G39" s="85"/>
      <c r="H39" s="85"/>
      <c r="I39" s="85"/>
      <c r="J39" s="85"/>
    </row>
    <row r="40" spans="1:10" x14ac:dyDescent="0.25">
      <c r="A40" s="191" t="s">
        <v>70</v>
      </c>
      <c r="B40" s="190">
        <f>B41</f>
        <v>3472.22</v>
      </c>
      <c r="C40" s="190">
        <f>C41</f>
        <v>3500</v>
      </c>
      <c r="D40" s="190">
        <v>3500</v>
      </c>
      <c r="E40" s="190">
        <v>3500</v>
      </c>
      <c r="F40" s="192">
        <v>3500</v>
      </c>
      <c r="G40" s="85"/>
      <c r="H40" s="85"/>
      <c r="I40" s="85"/>
      <c r="J40" s="85"/>
    </row>
    <row r="41" spans="1:10" x14ac:dyDescent="0.25">
      <c r="A41" s="117" t="s">
        <v>59</v>
      </c>
      <c r="B41" s="106">
        <f>B42</f>
        <v>3472.22</v>
      </c>
      <c r="C41" s="174">
        <v>3500</v>
      </c>
      <c r="D41" s="106">
        <v>3500</v>
      </c>
      <c r="E41" s="106">
        <v>3500</v>
      </c>
      <c r="F41" s="118">
        <v>3500</v>
      </c>
      <c r="G41" s="85"/>
      <c r="H41" s="85"/>
      <c r="I41" s="85"/>
      <c r="J41" s="85"/>
    </row>
    <row r="42" spans="1:10" x14ac:dyDescent="0.25">
      <c r="A42" s="117" t="s">
        <v>61</v>
      </c>
      <c r="B42" s="106">
        <v>3472.22</v>
      </c>
      <c r="C42" s="174">
        <v>3500</v>
      </c>
      <c r="D42" s="106">
        <v>3500</v>
      </c>
      <c r="E42" s="106">
        <v>3500</v>
      </c>
      <c r="F42" s="118">
        <v>3500</v>
      </c>
      <c r="G42" s="85"/>
      <c r="H42" s="85"/>
      <c r="I42" s="85"/>
      <c r="J42" s="85"/>
    </row>
    <row r="43" spans="1:10" x14ac:dyDescent="0.25">
      <c r="A43" s="119" t="s">
        <v>104</v>
      </c>
      <c r="B43" s="187"/>
      <c r="C43" s="109">
        <f>C44</f>
        <v>1000</v>
      </c>
      <c r="D43" s="109">
        <v>1000</v>
      </c>
      <c r="E43" s="109">
        <v>1000</v>
      </c>
      <c r="F43" s="120">
        <v>1000</v>
      </c>
      <c r="G43" s="85"/>
      <c r="H43" s="85"/>
      <c r="I43" s="85"/>
      <c r="J43" s="85"/>
    </row>
    <row r="44" spans="1:10" x14ac:dyDescent="0.25">
      <c r="A44" s="191" t="s">
        <v>79</v>
      </c>
      <c r="B44" s="193"/>
      <c r="C44" s="190">
        <f>C45</f>
        <v>1000</v>
      </c>
      <c r="D44" s="190">
        <v>1000</v>
      </c>
      <c r="E44" s="190">
        <v>1000</v>
      </c>
      <c r="F44" s="192">
        <v>1000</v>
      </c>
      <c r="G44" s="85"/>
      <c r="H44" s="85"/>
      <c r="I44" s="85"/>
      <c r="J44" s="85"/>
    </row>
    <row r="45" spans="1:10" x14ac:dyDescent="0.25">
      <c r="A45" s="117" t="s">
        <v>59</v>
      </c>
      <c r="B45" s="107">
        <v>0</v>
      </c>
      <c r="C45" s="174">
        <v>1000</v>
      </c>
      <c r="D45" s="106">
        <v>1000</v>
      </c>
      <c r="E45" s="106">
        <v>1000</v>
      </c>
      <c r="F45" s="118">
        <v>1000</v>
      </c>
      <c r="G45" s="85"/>
      <c r="H45" s="85"/>
      <c r="I45" s="85"/>
      <c r="J45" s="85"/>
    </row>
    <row r="46" spans="1:10" x14ac:dyDescent="0.25">
      <c r="A46" s="117" t="s">
        <v>61</v>
      </c>
      <c r="B46" s="107">
        <v>0</v>
      </c>
      <c r="C46" s="174">
        <v>1000</v>
      </c>
      <c r="D46" s="106">
        <v>1000</v>
      </c>
      <c r="E46" s="106">
        <v>1000</v>
      </c>
      <c r="F46" s="118">
        <v>1000</v>
      </c>
      <c r="G46" s="85"/>
      <c r="H46" s="85"/>
      <c r="I46" s="85"/>
      <c r="J46" s="85"/>
    </row>
    <row r="47" spans="1:10" x14ac:dyDescent="0.25">
      <c r="A47" s="119" t="s">
        <v>91</v>
      </c>
      <c r="B47" s="109">
        <f>B49</f>
        <v>1061.78</v>
      </c>
      <c r="C47" s="109">
        <f>C48</f>
        <v>5100</v>
      </c>
      <c r="D47" s="109">
        <v>6600</v>
      </c>
      <c r="E47" s="109">
        <v>6600</v>
      </c>
      <c r="F47" s="120">
        <v>6600</v>
      </c>
      <c r="G47" s="85"/>
      <c r="H47" s="85"/>
      <c r="I47" s="85"/>
      <c r="J47" s="85"/>
    </row>
    <row r="48" spans="1:10" x14ac:dyDescent="0.25">
      <c r="A48" s="191" t="s">
        <v>78</v>
      </c>
      <c r="B48" s="190">
        <f>B49</f>
        <v>1061.78</v>
      </c>
      <c r="C48" s="190">
        <f>C49+C51</f>
        <v>5100</v>
      </c>
      <c r="D48" s="190">
        <v>6600</v>
      </c>
      <c r="E48" s="190">
        <v>6600</v>
      </c>
      <c r="F48" s="192">
        <v>6600</v>
      </c>
      <c r="G48" s="85"/>
      <c r="H48" s="85"/>
      <c r="I48" s="85"/>
      <c r="J48" s="85"/>
    </row>
    <row r="49" spans="1:10" x14ac:dyDescent="0.25">
      <c r="A49" s="117" t="s">
        <v>59</v>
      </c>
      <c r="B49" s="106">
        <f>B50</f>
        <v>1061.78</v>
      </c>
      <c r="C49" s="174">
        <f>C50</f>
        <v>3100</v>
      </c>
      <c r="D49" s="106">
        <v>5500</v>
      </c>
      <c r="E49" s="106">
        <v>5500</v>
      </c>
      <c r="F49" s="118">
        <v>5500</v>
      </c>
      <c r="G49" s="85"/>
      <c r="H49" s="85"/>
      <c r="I49" s="85"/>
      <c r="J49" s="85"/>
    </row>
    <row r="50" spans="1:10" x14ac:dyDescent="0.25">
      <c r="A50" s="117" t="s">
        <v>61</v>
      </c>
      <c r="B50" s="106">
        <v>1061.78</v>
      </c>
      <c r="C50" s="174">
        <v>3100</v>
      </c>
      <c r="D50" s="106">
        <v>5500</v>
      </c>
      <c r="E50" s="106">
        <v>5500</v>
      </c>
      <c r="F50" s="118">
        <v>5500</v>
      </c>
      <c r="G50" s="85"/>
      <c r="H50" s="85"/>
      <c r="I50" s="85"/>
      <c r="J50" s="85"/>
    </row>
    <row r="51" spans="1:10" x14ac:dyDescent="0.25">
      <c r="A51" s="117" t="s">
        <v>63</v>
      </c>
      <c r="B51" s="107">
        <v>0</v>
      </c>
      <c r="C51" s="174">
        <v>2000</v>
      </c>
      <c r="D51" s="106">
        <v>1100</v>
      </c>
      <c r="E51" s="106">
        <v>1100</v>
      </c>
      <c r="F51" s="118">
        <v>1100</v>
      </c>
      <c r="G51" s="85"/>
      <c r="H51" s="85"/>
      <c r="I51" s="85"/>
      <c r="J51" s="85"/>
    </row>
    <row r="52" spans="1:10" x14ac:dyDescent="0.25">
      <c r="A52" s="117" t="s">
        <v>64</v>
      </c>
      <c r="B52" s="107">
        <v>0</v>
      </c>
      <c r="C52" s="174">
        <v>2000</v>
      </c>
      <c r="D52" s="106">
        <v>1100</v>
      </c>
      <c r="E52" s="106">
        <v>1100</v>
      </c>
      <c r="F52" s="118">
        <v>1100</v>
      </c>
      <c r="G52" s="85"/>
      <c r="H52" s="85"/>
      <c r="I52" s="85"/>
      <c r="J52" s="85"/>
    </row>
    <row r="53" spans="1:10" x14ac:dyDescent="0.25">
      <c r="A53" s="119" t="s">
        <v>92</v>
      </c>
      <c r="B53" s="187">
        <v>546.02</v>
      </c>
      <c r="C53" s="109">
        <f>C54</f>
        <v>1200</v>
      </c>
      <c r="D53" s="109">
        <v>1200</v>
      </c>
      <c r="E53" s="109">
        <v>1200</v>
      </c>
      <c r="F53" s="120">
        <v>1200</v>
      </c>
      <c r="G53" s="85"/>
      <c r="H53" s="85"/>
      <c r="I53" s="85"/>
      <c r="J53" s="85"/>
    </row>
    <row r="54" spans="1:10" x14ac:dyDescent="0.25">
      <c r="A54" s="191" t="s">
        <v>73</v>
      </c>
      <c r="B54" s="193">
        <v>546.02</v>
      </c>
      <c r="C54" s="190">
        <f>C55</f>
        <v>1200</v>
      </c>
      <c r="D54" s="190">
        <v>1200</v>
      </c>
      <c r="E54" s="190">
        <v>1200</v>
      </c>
      <c r="F54" s="192">
        <v>1200</v>
      </c>
      <c r="G54" s="85"/>
      <c r="H54" s="85"/>
      <c r="I54" s="85"/>
      <c r="J54" s="85"/>
    </row>
    <row r="55" spans="1:10" x14ac:dyDescent="0.25">
      <c r="A55" s="117" t="s">
        <v>59</v>
      </c>
      <c r="B55" s="107">
        <v>546.02</v>
      </c>
      <c r="C55" s="174">
        <v>1200</v>
      </c>
      <c r="D55" s="106">
        <v>1200</v>
      </c>
      <c r="E55" s="106">
        <v>1200</v>
      </c>
      <c r="F55" s="118">
        <v>1200</v>
      </c>
      <c r="G55" s="85"/>
      <c r="H55" s="85"/>
      <c r="I55" s="85"/>
      <c r="J55" s="85"/>
    </row>
    <row r="56" spans="1:10" x14ac:dyDescent="0.25">
      <c r="A56" s="117" t="s">
        <v>61</v>
      </c>
      <c r="B56" s="107">
        <v>546.02</v>
      </c>
      <c r="C56" s="174">
        <v>1200</v>
      </c>
      <c r="D56" s="106">
        <v>1200</v>
      </c>
      <c r="E56" s="106">
        <v>1200</v>
      </c>
      <c r="F56" s="118">
        <v>1200</v>
      </c>
      <c r="G56" s="85"/>
      <c r="H56" s="85"/>
      <c r="I56" s="85"/>
      <c r="J56" s="85"/>
    </row>
    <row r="57" spans="1:10" x14ac:dyDescent="0.25">
      <c r="A57" s="119" t="s">
        <v>93</v>
      </c>
      <c r="B57" s="187">
        <f>B58</f>
        <v>1806.23</v>
      </c>
      <c r="C57" s="109">
        <f>C58</f>
        <v>8400</v>
      </c>
      <c r="D57" s="109">
        <v>8400</v>
      </c>
      <c r="E57" s="109">
        <v>8400</v>
      </c>
      <c r="F57" s="120">
        <v>8400</v>
      </c>
      <c r="G57" s="85"/>
      <c r="H57" s="85"/>
      <c r="I57" s="85"/>
      <c r="J57" s="85"/>
    </row>
    <row r="58" spans="1:10" x14ac:dyDescent="0.25">
      <c r="A58" s="191" t="s">
        <v>74</v>
      </c>
      <c r="B58" s="193">
        <f>B59+B64</f>
        <v>1806.23</v>
      </c>
      <c r="C58" s="190">
        <f>C59+C64</f>
        <v>8400</v>
      </c>
      <c r="D58" s="190">
        <v>8400</v>
      </c>
      <c r="E58" s="190">
        <v>8400</v>
      </c>
      <c r="F58" s="192">
        <v>8400</v>
      </c>
      <c r="G58" s="85"/>
      <c r="H58" s="85"/>
      <c r="I58" s="85"/>
      <c r="J58" s="85"/>
    </row>
    <row r="59" spans="1:10" x14ac:dyDescent="0.25">
      <c r="A59" s="117" t="s">
        <v>59</v>
      </c>
      <c r="B59" s="107">
        <f>B60+B61+B62</f>
        <v>1275.3399999999999</v>
      </c>
      <c r="C59" s="174">
        <f>C60+C61+C62+C63</f>
        <v>4500</v>
      </c>
      <c r="D59" s="106">
        <v>3500</v>
      </c>
      <c r="E59" s="106">
        <v>3500</v>
      </c>
      <c r="F59" s="118">
        <v>3500</v>
      </c>
      <c r="G59" s="85"/>
      <c r="H59" s="85"/>
      <c r="I59" s="85"/>
      <c r="J59" s="85"/>
    </row>
    <row r="60" spans="1:10" x14ac:dyDescent="0.25">
      <c r="A60" s="117" t="s">
        <v>60</v>
      </c>
      <c r="B60" s="107">
        <v>950.17</v>
      </c>
      <c r="C60" s="174">
        <v>500</v>
      </c>
      <c r="D60" s="107">
        <v>500</v>
      </c>
      <c r="E60" s="107">
        <v>500</v>
      </c>
      <c r="F60" s="121">
        <v>500</v>
      </c>
      <c r="G60" s="85"/>
      <c r="H60" s="85"/>
      <c r="I60" s="85"/>
      <c r="J60" s="85"/>
    </row>
    <row r="61" spans="1:10" x14ac:dyDescent="0.25">
      <c r="A61" s="117" t="s">
        <v>116</v>
      </c>
      <c r="B61" s="107">
        <v>325.17</v>
      </c>
      <c r="C61" s="174">
        <v>400</v>
      </c>
      <c r="D61" s="107"/>
      <c r="E61" s="107"/>
      <c r="F61" s="121"/>
      <c r="G61" s="85"/>
      <c r="H61" s="85"/>
      <c r="I61" s="85"/>
      <c r="J61" s="85"/>
    </row>
    <row r="62" spans="1:10" x14ac:dyDescent="0.25">
      <c r="A62" s="117" t="s">
        <v>66</v>
      </c>
      <c r="B62" s="107">
        <v>0</v>
      </c>
      <c r="C62" s="174">
        <v>2600</v>
      </c>
      <c r="D62" s="106">
        <v>3000</v>
      </c>
      <c r="E62" s="106">
        <v>3000</v>
      </c>
      <c r="F62" s="118">
        <v>3000</v>
      </c>
      <c r="G62" s="85"/>
      <c r="H62" s="85"/>
      <c r="I62" s="85"/>
      <c r="J62" s="85"/>
    </row>
    <row r="63" spans="1:10" x14ac:dyDescent="0.25">
      <c r="A63" s="117" t="s">
        <v>67</v>
      </c>
      <c r="B63" s="107"/>
      <c r="C63" s="174">
        <v>1000</v>
      </c>
      <c r="D63" s="106"/>
      <c r="E63" s="106"/>
      <c r="F63" s="118"/>
      <c r="G63" s="85"/>
      <c r="H63" s="85"/>
      <c r="I63" s="85"/>
      <c r="J63" s="85"/>
    </row>
    <row r="64" spans="1:10" x14ac:dyDescent="0.25">
      <c r="A64" s="117" t="s">
        <v>63</v>
      </c>
      <c r="B64" s="107">
        <f>B65</f>
        <v>530.89</v>
      </c>
      <c r="C64" s="174">
        <f>C65</f>
        <v>3900</v>
      </c>
      <c r="D64" s="106">
        <v>4900</v>
      </c>
      <c r="E64" s="106">
        <v>4900</v>
      </c>
      <c r="F64" s="118">
        <v>4900</v>
      </c>
      <c r="G64" s="85"/>
      <c r="H64" s="85"/>
      <c r="I64" s="85"/>
      <c r="J64" s="85"/>
    </row>
    <row r="65" spans="1:10" x14ac:dyDescent="0.25">
      <c r="A65" s="117" t="s">
        <v>64</v>
      </c>
      <c r="B65" s="107">
        <v>530.89</v>
      </c>
      <c r="C65" s="174">
        <v>3900</v>
      </c>
      <c r="D65" s="106">
        <v>4900</v>
      </c>
      <c r="E65" s="106">
        <v>4900</v>
      </c>
      <c r="F65" s="118">
        <v>4900</v>
      </c>
      <c r="G65" s="85"/>
      <c r="H65" s="85"/>
      <c r="I65" s="85"/>
      <c r="J65" s="85"/>
    </row>
    <row r="66" spans="1:10" ht="19.5" customHeight="1" x14ac:dyDescent="0.25">
      <c r="A66" s="119" t="s">
        <v>118</v>
      </c>
      <c r="B66" s="187">
        <v>0</v>
      </c>
      <c r="C66" s="186">
        <f>C67</f>
        <v>24575</v>
      </c>
      <c r="D66" s="109">
        <v>24575</v>
      </c>
      <c r="E66" s="188"/>
      <c r="F66" s="189"/>
      <c r="G66" s="85"/>
      <c r="H66" s="85"/>
      <c r="I66" s="85"/>
      <c r="J66" s="85"/>
    </row>
    <row r="67" spans="1:10" x14ac:dyDescent="0.25">
      <c r="A67" s="119" t="s">
        <v>117</v>
      </c>
      <c r="B67" s="187"/>
      <c r="C67" s="186">
        <f>C68</f>
        <v>24575</v>
      </c>
      <c r="D67" s="109">
        <f>D68</f>
        <v>24575</v>
      </c>
      <c r="E67" s="188"/>
      <c r="F67" s="189"/>
      <c r="G67" s="85"/>
      <c r="H67" s="85"/>
      <c r="I67" s="85"/>
      <c r="J67" s="85"/>
    </row>
    <row r="68" spans="1:10" x14ac:dyDescent="0.25">
      <c r="A68" s="191" t="s">
        <v>76</v>
      </c>
      <c r="B68" s="193">
        <v>0</v>
      </c>
      <c r="C68" s="194">
        <f>C69</f>
        <v>24575</v>
      </c>
      <c r="D68" s="190">
        <v>24575</v>
      </c>
      <c r="E68" s="195"/>
      <c r="F68" s="196"/>
      <c r="G68" s="85"/>
      <c r="H68" s="85"/>
      <c r="I68" s="85"/>
      <c r="J68" s="85"/>
    </row>
    <row r="69" spans="1:10" x14ac:dyDescent="0.25">
      <c r="A69" s="117" t="s">
        <v>59</v>
      </c>
      <c r="B69" s="107">
        <v>0</v>
      </c>
      <c r="C69" s="175">
        <f>C70+C71</f>
        <v>24575</v>
      </c>
      <c r="D69" s="106">
        <v>24575</v>
      </c>
      <c r="E69" s="108"/>
      <c r="F69" s="122"/>
      <c r="G69" s="85"/>
      <c r="H69" s="85"/>
      <c r="I69" s="85"/>
      <c r="J69" s="85"/>
    </row>
    <row r="70" spans="1:10" x14ac:dyDescent="0.25">
      <c r="A70" s="117" t="s">
        <v>60</v>
      </c>
      <c r="B70" s="107">
        <v>0</v>
      </c>
      <c r="C70" s="175">
        <v>11500</v>
      </c>
      <c r="D70" s="106">
        <v>9400</v>
      </c>
      <c r="E70" s="108"/>
      <c r="F70" s="122"/>
      <c r="G70" s="85"/>
      <c r="H70" s="85"/>
      <c r="I70" s="85"/>
      <c r="J70" s="85"/>
    </row>
    <row r="71" spans="1:10" x14ac:dyDescent="0.25">
      <c r="A71" s="117" t="s">
        <v>61</v>
      </c>
      <c r="B71" s="107">
        <v>0</v>
      </c>
      <c r="C71" s="175">
        <v>13075</v>
      </c>
      <c r="D71" s="106">
        <v>15175</v>
      </c>
      <c r="E71" s="108"/>
      <c r="F71" s="122"/>
      <c r="G71" s="85"/>
      <c r="H71" s="85"/>
      <c r="I71" s="85"/>
      <c r="J71" s="85"/>
    </row>
    <row r="72" spans="1:10" x14ac:dyDescent="0.25">
      <c r="A72" s="119" t="s">
        <v>94</v>
      </c>
      <c r="B72" s="109">
        <f>B74</f>
        <v>1802.26</v>
      </c>
      <c r="C72" s="109">
        <f>C73</f>
        <v>2000</v>
      </c>
      <c r="D72" s="109">
        <v>2000</v>
      </c>
      <c r="E72" s="109">
        <v>2000</v>
      </c>
      <c r="F72" s="120">
        <v>2000</v>
      </c>
      <c r="G72" s="85"/>
      <c r="H72" s="85"/>
      <c r="I72" s="85"/>
      <c r="J72" s="85"/>
    </row>
    <row r="73" spans="1:10" x14ac:dyDescent="0.25">
      <c r="A73" s="191" t="s">
        <v>75</v>
      </c>
      <c r="B73" s="190">
        <f>B74</f>
        <v>1802.26</v>
      </c>
      <c r="C73" s="190">
        <f>C74</f>
        <v>2000</v>
      </c>
      <c r="D73" s="190">
        <v>2000</v>
      </c>
      <c r="E73" s="190">
        <v>2000</v>
      </c>
      <c r="F73" s="192">
        <v>2000</v>
      </c>
      <c r="G73" s="85"/>
      <c r="H73" s="85"/>
      <c r="I73" s="85"/>
      <c r="J73" s="85"/>
    </row>
    <row r="74" spans="1:10" x14ac:dyDescent="0.25">
      <c r="A74" s="117" t="s">
        <v>59</v>
      </c>
      <c r="B74" s="106">
        <f>B75</f>
        <v>1802.26</v>
      </c>
      <c r="C74" s="174">
        <v>2000</v>
      </c>
      <c r="D74" s="106">
        <v>2000</v>
      </c>
      <c r="E74" s="106">
        <v>2000</v>
      </c>
      <c r="F74" s="118">
        <v>2000</v>
      </c>
      <c r="G74" s="85"/>
      <c r="H74" s="85"/>
      <c r="I74" s="85"/>
      <c r="J74" s="85"/>
    </row>
    <row r="75" spans="1:10" x14ac:dyDescent="0.25">
      <c r="A75" s="117" t="s">
        <v>61</v>
      </c>
      <c r="B75" s="106">
        <v>1802.26</v>
      </c>
      <c r="C75" s="174">
        <f>C74</f>
        <v>2000</v>
      </c>
      <c r="D75" s="106">
        <v>2000</v>
      </c>
      <c r="E75" s="106">
        <v>2000</v>
      </c>
      <c r="F75" s="118">
        <v>2000</v>
      </c>
      <c r="G75" s="85"/>
      <c r="H75" s="85"/>
      <c r="I75" s="85"/>
      <c r="J75" s="85"/>
    </row>
    <row r="76" spans="1:10" x14ac:dyDescent="0.25">
      <c r="A76" s="178" t="s">
        <v>105</v>
      </c>
      <c r="B76" s="170">
        <f>B82+B86</f>
        <v>3868.23</v>
      </c>
      <c r="C76" s="171">
        <v>0</v>
      </c>
      <c r="D76" s="170">
        <v>23750</v>
      </c>
      <c r="E76" s="180"/>
      <c r="F76" s="181"/>
      <c r="G76" s="85"/>
      <c r="H76" s="85"/>
      <c r="I76" s="85"/>
      <c r="J76" s="85"/>
    </row>
    <row r="77" spans="1:10" x14ac:dyDescent="0.25">
      <c r="A77" s="119" t="s">
        <v>106</v>
      </c>
      <c r="B77" s="109">
        <f>B76</f>
        <v>3868.23</v>
      </c>
      <c r="C77" s="187">
        <v>0</v>
      </c>
      <c r="D77" s="109">
        <v>23750</v>
      </c>
      <c r="E77" s="188"/>
      <c r="F77" s="189"/>
      <c r="G77" s="85"/>
      <c r="H77" s="85"/>
      <c r="I77" s="85"/>
      <c r="J77" s="85"/>
    </row>
    <row r="78" spans="1:10" x14ac:dyDescent="0.25">
      <c r="A78" s="191" t="s">
        <v>70</v>
      </c>
      <c r="B78" s="193">
        <v>0</v>
      </c>
      <c r="C78" s="193">
        <v>0</v>
      </c>
      <c r="D78" s="190">
        <v>4200</v>
      </c>
      <c r="E78" s="195"/>
      <c r="F78" s="196"/>
      <c r="G78" s="85"/>
      <c r="H78" s="85"/>
      <c r="I78" s="85"/>
      <c r="J78" s="85"/>
    </row>
    <row r="79" spans="1:10" x14ac:dyDescent="0.25">
      <c r="A79" s="117" t="s">
        <v>59</v>
      </c>
      <c r="B79" s="107">
        <v>0</v>
      </c>
      <c r="C79" s="176">
        <v>0</v>
      </c>
      <c r="D79" s="106">
        <v>4200</v>
      </c>
      <c r="E79" s="108"/>
      <c r="F79" s="122"/>
      <c r="G79" s="85"/>
      <c r="H79" s="85"/>
      <c r="I79" s="85"/>
      <c r="J79" s="85"/>
    </row>
    <row r="80" spans="1:10" x14ac:dyDescent="0.25">
      <c r="A80" s="117" t="s">
        <v>60</v>
      </c>
      <c r="B80" s="107">
        <v>0</v>
      </c>
      <c r="C80" s="176">
        <v>0</v>
      </c>
      <c r="D80" s="106">
        <v>3200</v>
      </c>
      <c r="E80" s="108"/>
      <c r="F80" s="122"/>
      <c r="G80" s="85"/>
      <c r="H80" s="85"/>
      <c r="I80" s="85"/>
      <c r="J80" s="85"/>
    </row>
    <row r="81" spans="1:10" x14ac:dyDescent="0.25">
      <c r="A81" s="117" t="s">
        <v>61</v>
      </c>
      <c r="B81" s="107">
        <v>0</v>
      </c>
      <c r="C81" s="176">
        <v>0</v>
      </c>
      <c r="D81" s="106">
        <v>1000</v>
      </c>
      <c r="E81" s="108"/>
      <c r="F81" s="122"/>
      <c r="G81" s="85"/>
      <c r="H81" s="85"/>
      <c r="I81" s="85"/>
      <c r="J81" s="85"/>
    </row>
    <row r="82" spans="1:10" x14ac:dyDescent="0.25">
      <c r="A82" s="191" t="s">
        <v>72</v>
      </c>
      <c r="B82" s="193">
        <f>B83</f>
        <v>580.23</v>
      </c>
      <c r="C82" s="193">
        <v>0</v>
      </c>
      <c r="D82" s="190">
        <v>3350</v>
      </c>
      <c r="E82" s="195"/>
      <c r="F82" s="196"/>
      <c r="G82" s="85"/>
      <c r="H82" s="85"/>
      <c r="I82" s="85"/>
      <c r="J82" s="85"/>
    </row>
    <row r="83" spans="1:10" x14ac:dyDescent="0.25">
      <c r="A83" s="117" t="s">
        <v>59</v>
      </c>
      <c r="B83" s="107">
        <f>B84+B85</f>
        <v>580.23</v>
      </c>
      <c r="C83" s="176">
        <v>0</v>
      </c>
      <c r="D83" s="106">
        <v>3350</v>
      </c>
      <c r="E83" s="108"/>
      <c r="F83" s="122"/>
      <c r="G83" s="85"/>
      <c r="H83" s="85"/>
      <c r="I83" s="85"/>
      <c r="J83" s="85"/>
    </row>
    <row r="84" spans="1:10" x14ac:dyDescent="0.25">
      <c r="A84" s="117" t="s">
        <v>60</v>
      </c>
      <c r="B84" s="107">
        <v>543.65</v>
      </c>
      <c r="C84" s="176">
        <v>0</v>
      </c>
      <c r="D84" s="106">
        <v>2800</v>
      </c>
      <c r="E84" s="108"/>
      <c r="F84" s="122"/>
      <c r="G84" s="85"/>
      <c r="H84" s="85"/>
      <c r="I84" s="85"/>
      <c r="J84" s="85"/>
    </row>
    <row r="85" spans="1:10" x14ac:dyDescent="0.25">
      <c r="A85" s="117" t="s">
        <v>61</v>
      </c>
      <c r="B85" s="107">
        <v>36.58</v>
      </c>
      <c r="C85" s="176">
        <v>0</v>
      </c>
      <c r="D85" s="107">
        <v>550</v>
      </c>
      <c r="E85" s="108"/>
      <c r="F85" s="122"/>
      <c r="G85" s="85"/>
      <c r="H85" s="85"/>
      <c r="I85" s="85"/>
      <c r="J85" s="85"/>
    </row>
    <row r="86" spans="1:10" x14ac:dyDescent="0.25">
      <c r="A86" s="191" t="s">
        <v>75</v>
      </c>
      <c r="B86" s="190">
        <f>B87</f>
        <v>3288</v>
      </c>
      <c r="C86" s="193">
        <v>0</v>
      </c>
      <c r="D86" s="190">
        <v>16200</v>
      </c>
      <c r="E86" s="195"/>
      <c r="F86" s="196"/>
      <c r="G86" s="85"/>
      <c r="H86" s="85"/>
      <c r="I86" s="85"/>
      <c r="J86" s="85"/>
    </row>
    <row r="87" spans="1:10" x14ac:dyDescent="0.25">
      <c r="A87" s="117" t="s">
        <v>59</v>
      </c>
      <c r="B87" s="106">
        <f>B89+B88</f>
        <v>3288</v>
      </c>
      <c r="C87" s="176">
        <v>0</v>
      </c>
      <c r="D87" s="106">
        <v>16200</v>
      </c>
      <c r="E87" s="108"/>
      <c r="F87" s="122"/>
      <c r="G87" s="85"/>
      <c r="H87" s="85"/>
      <c r="I87" s="85"/>
      <c r="J87" s="85"/>
    </row>
    <row r="88" spans="1:10" x14ac:dyDescent="0.25">
      <c r="A88" s="117" t="s">
        <v>60</v>
      </c>
      <c r="B88" s="107">
        <v>3080.72</v>
      </c>
      <c r="C88" s="176">
        <v>0</v>
      </c>
      <c r="D88" s="106">
        <v>14100</v>
      </c>
      <c r="E88" s="108"/>
      <c r="F88" s="122"/>
      <c r="G88" s="85"/>
      <c r="H88" s="85"/>
      <c r="I88" s="85"/>
      <c r="J88" s="85"/>
    </row>
    <row r="89" spans="1:10" x14ac:dyDescent="0.25">
      <c r="A89" s="117" t="s">
        <v>61</v>
      </c>
      <c r="B89" s="106">
        <v>207.28</v>
      </c>
      <c r="C89" s="176">
        <v>0</v>
      </c>
      <c r="D89" s="106">
        <v>2100</v>
      </c>
      <c r="E89" s="108"/>
      <c r="F89" s="122"/>
      <c r="G89" s="85"/>
      <c r="H89" s="85"/>
      <c r="I89" s="85"/>
      <c r="J89" s="85"/>
    </row>
    <row r="90" spans="1:10" x14ac:dyDescent="0.25">
      <c r="A90" s="178" t="s">
        <v>107</v>
      </c>
      <c r="B90" s="170">
        <f t="shared" ref="B90:C92" si="0">B91</f>
        <v>1446.54</v>
      </c>
      <c r="C90" s="170">
        <f t="shared" si="0"/>
        <v>332000</v>
      </c>
      <c r="D90" s="170">
        <v>824124</v>
      </c>
      <c r="E90" s="180"/>
      <c r="F90" s="181"/>
      <c r="G90" s="85"/>
      <c r="H90" s="85"/>
      <c r="I90" s="85"/>
      <c r="J90" s="85"/>
    </row>
    <row r="91" spans="1:10" x14ac:dyDescent="0.25">
      <c r="A91" s="119" t="s">
        <v>95</v>
      </c>
      <c r="B91" s="109">
        <f t="shared" si="0"/>
        <v>1446.54</v>
      </c>
      <c r="C91" s="109">
        <f>C92</f>
        <v>332000</v>
      </c>
      <c r="D91" s="109">
        <v>824124</v>
      </c>
      <c r="E91" s="188"/>
      <c r="F91" s="189"/>
      <c r="G91" s="85"/>
      <c r="H91" s="85"/>
      <c r="I91" s="85"/>
      <c r="J91" s="85"/>
    </row>
    <row r="92" spans="1:10" x14ac:dyDescent="0.25">
      <c r="A92" s="191" t="s">
        <v>70</v>
      </c>
      <c r="B92" s="190">
        <f t="shared" si="0"/>
        <v>1446.54</v>
      </c>
      <c r="C92" s="190">
        <f t="shared" si="0"/>
        <v>332000</v>
      </c>
      <c r="D92" s="190">
        <v>824124</v>
      </c>
      <c r="E92" s="195"/>
      <c r="F92" s="196"/>
      <c r="G92" s="85"/>
      <c r="H92" s="85"/>
      <c r="I92" s="85"/>
      <c r="J92" s="85"/>
    </row>
    <row r="93" spans="1:10" x14ac:dyDescent="0.25">
      <c r="A93" s="117" t="s">
        <v>63</v>
      </c>
      <c r="B93" s="106">
        <f>B94</f>
        <v>1446.54</v>
      </c>
      <c r="C93" s="174">
        <v>332000</v>
      </c>
      <c r="D93" s="106">
        <v>824124</v>
      </c>
      <c r="E93" s="108"/>
      <c r="F93" s="122"/>
      <c r="G93" s="85"/>
      <c r="H93" s="85"/>
      <c r="I93" s="85"/>
      <c r="J93" s="85"/>
    </row>
    <row r="94" spans="1:10" x14ac:dyDescent="0.25">
      <c r="A94" s="117" t="s">
        <v>65</v>
      </c>
      <c r="B94" s="106">
        <v>1446.54</v>
      </c>
      <c r="C94" s="174">
        <v>332000</v>
      </c>
      <c r="D94" s="106">
        <v>824124</v>
      </c>
      <c r="E94" s="108"/>
      <c r="F94" s="122"/>
      <c r="G94" s="85"/>
      <c r="H94" s="85"/>
      <c r="I94" s="85"/>
      <c r="J94" s="85"/>
    </row>
    <row r="95" spans="1:10" x14ac:dyDescent="0.25">
      <c r="A95" s="178" t="s">
        <v>108</v>
      </c>
      <c r="B95" s="170">
        <f>B96+B106</f>
        <v>261570.12</v>
      </c>
      <c r="C95" s="170">
        <f>C96+C106</f>
        <v>2392491.65</v>
      </c>
      <c r="D95" s="170">
        <f>D96+D106</f>
        <v>2534420</v>
      </c>
      <c r="E95" s="180"/>
      <c r="F95" s="181"/>
      <c r="G95" s="85"/>
      <c r="H95" s="85"/>
      <c r="I95" s="85"/>
      <c r="J95" s="85"/>
    </row>
    <row r="96" spans="1:10" x14ac:dyDescent="0.25">
      <c r="A96" s="119" t="s">
        <v>96</v>
      </c>
      <c r="B96" s="109">
        <f>B97+B100+B103</f>
        <v>154359.94</v>
      </c>
      <c r="C96" s="109">
        <f>C97+C100+C103</f>
        <v>1316200</v>
      </c>
      <c r="D96" s="109">
        <f>D97+D100+D103</f>
        <v>1288670</v>
      </c>
      <c r="E96" s="188"/>
      <c r="F96" s="189"/>
      <c r="G96" s="85"/>
      <c r="H96" s="85"/>
      <c r="I96" s="85"/>
      <c r="J96" s="85"/>
    </row>
    <row r="97" spans="1:10" x14ac:dyDescent="0.25">
      <c r="A97" s="191" t="s">
        <v>70</v>
      </c>
      <c r="B97" s="190">
        <f>B98</f>
        <v>13717.29</v>
      </c>
      <c r="C97" s="190">
        <f>C98</f>
        <v>33200</v>
      </c>
      <c r="D97" s="190">
        <v>5670</v>
      </c>
      <c r="E97" s="195"/>
      <c r="F97" s="196"/>
      <c r="G97" s="85"/>
      <c r="H97" s="85"/>
      <c r="I97" s="85"/>
      <c r="J97" s="85"/>
    </row>
    <row r="98" spans="1:10" x14ac:dyDescent="0.25">
      <c r="A98" s="117" t="s">
        <v>59</v>
      </c>
      <c r="B98" s="106">
        <f>B99</f>
        <v>13717.29</v>
      </c>
      <c r="C98" s="174">
        <v>33200</v>
      </c>
      <c r="D98" s="106">
        <v>5670</v>
      </c>
      <c r="E98" s="108"/>
      <c r="F98" s="122"/>
      <c r="G98" s="85"/>
      <c r="H98" s="85"/>
      <c r="I98" s="85"/>
      <c r="J98" s="85"/>
    </row>
    <row r="99" spans="1:10" x14ac:dyDescent="0.25">
      <c r="A99" s="117" t="s">
        <v>61</v>
      </c>
      <c r="B99" s="106">
        <v>13717.29</v>
      </c>
      <c r="C99" s="174">
        <v>33200</v>
      </c>
      <c r="D99" s="106">
        <v>5670</v>
      </c>
      <c r="E99" s="108"/>
      <c r="F99" s="122"/>
      <c r="G99" s="85"/>
      <c r="H99" s="85"/>
      <c r="I99" s="85"/>
      <c r="J99" s="85"/>
    </row>
    <row r="100" spans="1:10" x14ac:dyDescent="0.25">
      <c r="A100" s="191" t="s">
        <v>74</v>
      </c>
      <c r="B100" s="193">
        <v>0</v>
      </c>
      <c r="C100" s="190">
        <f>C101</f>
        <v>83000</v>
      </c>
      <c r="D100" s="190">
        <v>83000</v>
      </c>
      <c r="E100" s="195"/>
      <c r="F100" s="196"/>
      <c r="G100" s="85"/>
      <c r="H100" s="85"/>
      <c r="I100" s="85"/>
      <c r="J100" s="85"/>
    </row>
    <row r="101" spans="1:10" x14ac:dyDescent="0.25">
      <c r="A101" s="117" t="s">
        <v>63</v>
      </c>
      <c r="B101" s="107">
        <v>0</v>
      </c>
      <c r="C101" s="174">
        <v>83000</v>
      </c>
      <c r="D101" s="106">
        <v>83000</v>
      </c>
      <c r="E101" s="108"/>
      <c r="F101" s="122"/>
      <c r="G101" s="85"/>
      <c r="H101" s="85"/>
      <c r="I101" s="85"/>
      <c r="J101" s="85"/>
    </row>
    <row r="102" spans="1:10" x14ac:dyDescent="0.25">
      <c r="A102" s="117" t="s">
        <v>65</v>
      </c>
      <c r="B102" s="107">
        <v>0</v>
      </c>
      <c r="C102" s="174">
        <v>83000</v>
      </c>
      <c r="D102" s="106">
        <v>83000</v>
      </c>
      <c r="E102" s="108"/>
      <c r="F102" s="122"/>
      <c r="G102" s="85"/>
      <c r="H102" s="85"/>
      <c r="I102" s="85"/>
      <c r="J102" s="85"/>
    </row>
    <row r="103" spans="1:10" x14ac:dyDescent="0.25">
      <c r="A103" s="191" t="s">
        <v>76</v>
      </c>
      <c r="B103" s="190">
        <f>B104</f>
        <v>140642.65</v>
      </c>
      <c r="C103" s="190">
        <f>C104</f>
        <v>1200000</v>
      </c>
      <c r="D103" s="190">
        <v>1200000</v>
      </c>
      <c r="E103" s="195"/>
      <c r="F103" s="196"/>
      <c r="G103" s="85"/>
      <c r="H103" s="85"/>
      <c r="I103" s="85"/>
      <c r="J103" s="85"/>
    </row>
    <row r="104" spans="1:10" x14ac:dyDescent="0.25">
      <c r="A104" s="117" t="s">
        <v>63</v>
      </c>
      <c r="B104" s="106">
        <f>B105</f>
        <v>140642.65</v>
      </c>
      <c r="C104" s="174">
        <f>C105</f>
        <v>1200000</v>
      </c>
      <c r="D104" s="106">
        <v>1200000</v>
      </c>
      <c r="E104" s="108"/>
      <c r="F104" s="122"/>
      <c r="G104" s="85"/>
      <c r="H104" s="85"/>
      <c r="I104" s="85"/>
      <c r="J104" s="85"/>
    </row>
    <row r="105" spans="1:10" x14ac:dyDescent="0.25">
      <c r="A105" s="117" t="s">
        <v>65</v>
      </c>
      <c r="B105" s="106">
        <v>140642.65</v>
      </c>
      <c r="C105" s="174">
        <v>1200000</v>
      </c>
      <c r="D105" s="106">
        <v>1200000</v>
      </c>
      <c r="E105" s="108"/>
      <c r="F105" s="122"/>
      <c r="G105" s="85"/>
      <c r="H105" s="85"/>
      <c r="I105" s="85"/>
      <c r="J105" s="85"/>
    </row>
    <row r="106" spans="1:10" x14ac:dyDescent="0.25">
      <c r="A106" s="119" t="s">
        <v>97</v>
      </c>
      <c r="B106" s="109">
        <f>B107+B112</f>
        <v>107210.18</v>
      </c>
      <c r="C106" s="109">
        <f>C107+C112</f>
        <v>1076291.6499999999</v>
      </c>
      <c r="D106" s="109">
        <v>1245750</v>
      </c>
      <c r="E106" s="188"/>
      <c r="F106" s="189"/>
      <c r="G106" s="85"/>
      <c r="H106" s="85"/>
      <c r="I106" s="85"/>
      <c r="J106" s="85"/>
    </row>
    <row r="107" spans="1:10" x14ac:dyDescent="0.25">
      <c r="A107" s="191" t="s">
        <v>74</v>
      </c>
      <c r="B107" s="190">
        <f>B108</f>
        <v>8249.1200000000008</v>
      </c>
      <c r="C107" s="190">
        <f>C108+C110</f>
        <v>150348.75</v>
      </c>
      <c r="D107" s="190">
        <v>182300</v>
      </c>
      <c r="E107" s="195"/>
      <c r="F107" s="196"/>
      <c r="G107" s="85"/>
      <c r="H107" s="85"/>
      <c r="I107" s="85"/>
      <c r="J107" s="85"/>
    </row>
    <row r="108" spans="1:10" x14ac:dyDescent="0.25">
      <c r="A108" s="117" t="s">
        <v>59</v>
      </c>
      <c r="B108" s="106">
        <f>B109</f>
        <v>8249.1200000000008</v>
      </c>
      <c r="C108" s="174">
        <v>43848.75</v>
      </c>
      <c r="D108" s="106">
        <v>48300</v>
      </c>
      <c r="E108" s="108"/>
      <c r="F108" s="122"/>
      <c r="G108" s="85"/>
      <c r="H108" s="85"/>
      <c r="I108" s="85"/>
      <c r="J108" s="85"/>
    </row>
    <row r="109" spans="1:10" x14ac:dyDescent="0.25">
      <c r="A109" s="117" t="s">
        <v>61</v>
      </c>
      <c r="B109" s="106">
        <v>8249.1200000000008</v>
      </c>
      <c r="C109" s="174">
        <v>43848.75</v>
      </c>
      <c r="D109" s="106">
        <v>48300</v>
      </c>
      <c r="E109" s="108"/>
      <c r="F109" s="122"/>
      <c r="G109" s="85"/>
      <c r="H109" s="85"/>
      <c r="I109" s="85"/>
      <c r="J109" s="85"/>
    </row>
    <row r="110" spans="1:10" x14ac:dyDescent="0.25">
      <c r="A110" s="117" t="s">
        <v>63</v>
      </c>
      <c r="B110" s="107">
        <v>0</v>
      </c>
      <c r="C110" s="174">
        <v>106500</v>
      </c>
      <c r="D110" s="106">
        <v>134000</v>
      </c>
      <c r="E110" s="108"/>
      <c r="F110" s="122"/>
      <c r="G110" s="85"/>
      <c r="H110" s="85"/>
      <c r="I110" s="85"/>
      <c r="J110" s="85"/>
    </row>
    <row r="111" spans="1:10" x14ac:dyDescent="0.25">
      <c r="A111" s="117" t="s">
        <v>64</v>
      </c>
      <c r="B111" s="107">
        <v>0</v>
      </c>
      <c r="C111" s="174">
        <v>106500</v>
      </c>
      <c r="D111" s="106">
        <v>134000</v>
      </c>
      <c r="E111" s="108"/>
      <c r="F111" s="122"/>
      <c r="G111" s="85"/>
      <c r="H111" s="85"/>
      <c r="I111" s="85"/>
      <c r="J111" s="85"/>
    </row>
    <row r="112" spans="1:10" x14ac:dyDescent="0.25">
      <c r="A112" s="191" t="s">
        <v>76</v>
      </c>
      <c r="B112" s="190">
        <f>B113</f>
        <v>98961.06</v>
      </c>
      <c r="C112" s="190">
        <f>C113+C116</f>
        <v>925942.9</v>
      </c>
      <c r="D112" s="190">
        <v>1063450</v>
      </c>
      <c r="E112" s="195"/>
      <c r="F112" s="196"/>
      <c r="G112" s="85"/>
      <c r="H112" s="85"/>
      <c r="I112" s="85"/>
      <c r="J112" s="85"/>
    </row>
    <row r="113" spans="1:10" x14ac:dyDescent="0.25">
      <c r="A113" s="117" t="s">
        <v>59</v>
      </c>
      <c r="B113" s="106">
        <f>B114+B115</f>
        <v>98961.06</v>
      </c>
      <c r="C113" s="174">
        <f>C114+C115</f>
        <v>321942.90000000002</v>
      </c>
      <c r="D113" s="106">
        <v>308450</v>
      </c>
      <c r="E113" s="108"/>
      <c r="F113" s="122"/>
      <c r="G113" s="85"/>
      <c r="H113" s="85"/>
      <c r="I113" s="85"/>
      <c r="J113" s="85"/>
    </row>
    <row r="114" spans="1:10" x14ac:dyDescent="0.25">
      <c r="A114" s="117" t="s">
        <v>60</v>
      </c>
      <c r="B114" s="106">
        <v>50137.120000000003</v>
      </c>
      <c r="C114" s="174">
        <v>71300</v>
      </c>
      <c r="D114" s="106">
        <v>37250</v>
      </c>
      <c r="E114" s="108"/>
      <c r="F114" s="122"/>
      <c r="G114" s="85"/>
      <c r="H114" s="85"/>
      <c r="I114" s="85"/>
      <c r="J114" s="85"/>
    </row>
    <row r="115" spans="1:10" x14ac:dyDescent="0.25">
      <c r="A115" s="117" t="s">
        <v>61</v>
      </c>
      <c r="B115" s="106">
        <v>48823.94</v>
      </c>
      <c r="C115" s="174">
        <v>250642.9</v>
      </c>
      <c r="D115" s="106">
        <v>271200</v>
      </c>
      <c r="E115" s="108"/>
      <c r="F115" s="122"/>
      <c r="G115" s="85"/>
      <c r="H115" s="85"/>
      <c r="I115" s="85"/>
      <c r="J115" s="85"/>
    </row>
    <row r="116" spans="1:10" x14ac:dyDescent="0.25">
      <c r="A116" s="117" t="s">
        <v>63</v>
      </c>
      <c r="B116" s="107">
        <v>0</v>
      </c>
      <c r="C116" s="174">
        <v>604000</v>
      </c>
      <c r="D116" s="106">
        <v>755000</v>
      </c>
      <c r="E116" s="108"/>
      <c r="F116" s="122"/>
      <c r="G116" s="85"/>
      <c r="H116" s="85"/>
      <c r="I116" s="85"/>
      <c r="J116" s="85"/>
    </row>
    <row r="117" spans="1:10" x14ac:dyDescent="0.25">
      <c r="A117" s="117" t="s">
        <v>64</v>
      </c>
      <c r="B117" s="107">
        <v>0</v>
      </c>
      <c r="C117" s="174">
        <v>604000</v>
      </c>
      <c r="D117" s="106">
        <v>755000</v>
      </c>
      <c r="E117" s="108"/>
      <c r="F117" s="122"/>
      <c r="G117" s="85"/>
      <c r="H117" s="85"/>
      <c r="I117" s="85"/>
      <c r="J117" s="85"/>
    </row>
    <row r="118" spans="1:10" x14ac:dyDescent="0.25">
      <c r="A118" s="178" t="s">
        <v>109</v>
      </c>
      <c r="B118" s="170">
        <f t="shared" ref="B118:C120" si="1">B119</f>
        <v>943438.99000000011</v>
      </c>
      <c r="C118" s="170">
        <f t="shared" si="1"/>
        <v>1213500</v>
      </c>
      <c r="D118" s="170">
        <v>1373000</v>
      </c>
      <c r="E118" s="170">
        <v>1367000</v>
      </c>
      <c r="F118" s="179">
        <v>1367000</v>
      </c>
      <c r="G118" s="85"/>
      <c r="H118" s="85"/>
      <c r="I118" s="85"/>
      <c r="J118" s="85"/>
    </row>
    <row r="119" spans="1:10" x14ac:dyDescent="0.25">
      <c r="A119" s="119" t="s">
        <v>98</v>
      </c>
      <c r="B119" s="109">
        <f t="shared" si="1"/>
        <v>943438.99000000011</v>
      </c>
      <c r="C119" s="109">
        <f t="shared" si="1"/>
        <v>1213500</v>
      </c>
      <c r="D119" s="109">
        <v>1373000</v>
      </c>
      <c r="E119" s="109">
        <v>1367000</v>
      </c>
      <c r="F119" s="120">
        <v>1367000</v>
      </c>
      <c r="G119" s="85"/>
      <c r="H119" s="85"/>
      <c r="I119" s="85"/>
      <c r="J119" s="85"/>
    </row>
    <row r="120" spans="1:10" x14ac:dyDescent="0.25">
      <c r="A120" s="191" t="s">
        <v>77</v>
      </c>
      <c r="B120" s="190">
        <f t="shared" si="1"/>
        <v>943438.99000000011</v>
      </c>
      <c r="C120" s="190">
        <f t="shared" si="1"/>
        <v>1213500</v>
      </c>
      <c r="D120" s="190">
        <v>1373000</v>
      </c>
      <c r="E120" s="190">
        <v>1367000</v>
      </c>
      <c r="F120" s="192">
        <v>1367000</v>
      </c>
      <c r="G120" s="85"/>
      <c r="H120" s="85"/>
      <c r="I120" s="85"/>
      <c r="J120" s="85"/>
    </row>
    <row r="121" spans="1:10" x14ac:dyDescent="0.25">
      <c r="A121" s="117" t="s">
        <v>59</v>
      </c>
      <c r="B121" s="106">
        <f>B122+B123+B124</f>
        <v>943438.99000000011</v>
      </c>
      <c r="C121" s="174">
        <f>C122+C123+C124</f>
        <v>1213500</v>
      </c>
      <c r="D121" s="106">
        <v>1373000</v>
      </c>
      <c r="E121" s="106">
        <v>1367000</v>
      </c>
      <c r="F121" s="118">
        <v>1367000</v>
      </c>
      <c r="G121" s="85"/>
      <c r="H121" s="85"/>
      <c r="I121" s="85"/>
      <c r="J121" s="85"/>
    </row>
    <row r="122" spans="1:10" x14ac:dyDescent="0.25">
      <c r="A122" s="117" t="s">
        <v>60</v>
      </c>
      <c r="B122" s="106">
        <v>933449.17</v>
      </c>
      <c r="C122" s="174">
        <v>1192500</v>
      </c>
      <c r="D122" s="106">
        <v>1352000</v>
      </c>
      <c r="E122" s="106">
        <v>1352000</v>
      </c>
      <c r="F122" s="118">
        <v>1352000</v>
      </c>
      <c r="G122" s="85"/>
      <c r="H122" s="85"/>
      <c r="I122" s="85"/>
      <c r="J122" s="85"/>
    </row>
    <row r="123" spans="1:10" x14ac:dyDescent="0.25">
      <c r="A123" s="117" t="s">
        <v>61</v>
      </c>
      <c r="B123" s="106">
        <v>8244.4</v>
      </c>
      <c r="C123" s="174">
        <v>15000</v>
      </c>
      <c r="D123" s="106">
        <v>15000</v>
      </c>
      <c r="E123" s="106">
        <v>15000</v>
      </c>
      <c r="F123" s="118">
        <v>15000</v>
      </c>
      <c r="G123" s="85"/>
      <c r="H123" s="85"/>
      <c r="I123" s="85"/>
      <c r="J123" s="85"/>
    </row>
    <row r="124" spans="1:10" x14ac:dyDescent="0.25">
      <c r="A124" s="117" t="s">
        <v>62</v>
      </c>
      <c r="B124" s="106">
        <v>1745.42</v>
      </c>
      <c r="C124" s="174">
        <v>6000</v>
      </c>
      <c r="D124" s="106">
        <v>6000</v>
      </c>
      <c r="E124" s="108"/>
      <c r="F124" s="122"/>
      <c r="G124" s="85"/>
      <c r="H124" s="85"/>
      <c r="I124" s="85"/>
      <c r="J124" s="85"/>
    </row>
    <row r="125" spans="1:10" x14ac:dyDescent="0.25">
      <c r="A125" s="123"/>
      <c r="B125" s="124"/>
      <c r="C125" s="177"/>
      <c r="D125" s="124"/>
      <c r="E125" s="124"/>
      <c r="F125" s="125"/>
    </row>
    <row r="127" spans="1:10" x14ac:dyDescent="0.25">
      <c r="A127" s="130" t="s">
        <v>120</v>
      </c>
      <c r="D127" s="130"/>
    </row>
    <row r="128" spans="1:10" x14ac:dyDescent="0.25">
      <c r="A128" s="130"/>
      <c r="D128" s="130"/>
    </row>
    <row r="129" spans="1:4" x14ac:dyDescent="0.25">
      <c r="A129" s="130" t="s">
        <v>121</v>
      </c>
      <c r="D129" s="130"/>
    </row>
    <row r="130" spans="1:4" x14ac:dyDescent="0.25">
      <c r="A130" s="130"/>
      <c r="D130" s="130"/>
    </row>
    <row r="131" spans="1:4" x14ac:dyDescent="0.25">
      <c r="A131" s="130" t="s">
        <v>122</v>
      </c>
      <c r="D131" s="130"/>
    </row>
    <row r="132" spans="1:4" x14ac:dyDescent="0.25">
      <c r="A132" s="130" t="s">
        <v>123</v>
      </c>
      <c r="D132" s="130"/>
    </row>
    <row r="133" spans="1:4" x14ac:dyDescent="0.25">
      <c r="A133" s="130"/>
    </row>
    <row r="134" spans="1:4" x14ac:dyDescent="0.25">
      <c r="A134" s="130"/>
    </row>
    <row r="135" spans="1:4" x14ac:dyDescent="0.25">
      <c r="A135" s="130"/>
    </row>
  </sheetData>
  <mergeCells count="2">
    <mergeCell ref="A3:F3"/>
    <mergeCell ref="A1:F1"/>
  </mergeCells>
  <pageMargins left="0.23622047244094491" right="0.23622047244094491" top="0.74803149606299213" bottom="0.74803149606299213" header="0.31496062992125984" footer="0.31496062992125984"/>
  <pageSetup paperSize="9" scale="6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5</vt:i4>
      </vt:variant>
      <vt:variant>
        <vt:lpstr>Imenovani rasponi</vt:lpstr>
      </vt:variant>
      <vt:variant>
        <vt:i4>1</vt:i4>
      </vt:variant>
    </vt:vector>
  </HeadingPairs>
  <TitlesOfParts>
    <vt:vector size="6" baseType="lpstr">
      <vt:lpstr>SAŽETAK</vt:lpstr>
      <vt:lpstr> Račun prihoda i rashoda</vt:lpstr>
      <vt:lpstr>Rashodi prema funkcijskoj kl</vt:lpstr>
      <vt:lpstr>Račun financiranja</vt:lpstr>
      <vt:lpstr>POSEBNI DIO</vt:lpstr>
      <vt:lpstr>'POSEBNI DIO'!Podrucje_ispisa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Zeljko</cp:lastModifiedBy>
  <cp:lastPrinted>2023-12-04T12:53:26Z</cp:lastPrinted>
  <dcterms:created xsi:type="dcterms:W3CDTF">2022-08-12T12:51:27Z</dcterms:created>
  <dcterms:modified xsi:type="dcterms:W3CDTF">2023-12-04T12:54:01Z</dcterms:modified>
</cp:coreProperties>
</file>